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13" documentId="13_ncr:1_{F6CB121F-512D-4AA6-A0C1-0FB36C537598}" xr6:coauthVersionLast="47" xr6:coauthVersionMax="47" xr10:uidLastSave="{8A8AB0A7-F1C5-416C-B713-005B491FAC46}"/>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<sst xmlns="http://schemas.openxmlformats.org/spreadsheetml/2006/main" count="178604" uniqueCount="39085">
  <si>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</si>
  <si>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</si>
  <si>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</si>
  <si>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</si>
  <si>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</si>
  <si>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</si>
  <si>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</si>
  <si>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</si>
  <si>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</si>
  <si>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</si>
  <si>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</si>
  <si>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</si>
  <si>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</si>
  <si>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</si>
  <si>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</si>
  <si>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</si>
  <si>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</si>
  <si>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</si>
  <si>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</si>
  <si>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</si>
  <si>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</si>
  <si>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</si>
  <si>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</si>
  <si>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</si>
  <si>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</si>
  <si>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</si>
  <si>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</si>
  <si>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</si>
  <si>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</si>
  <si>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</si>
  <si>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</si>
  <si>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</si>
  <si>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</si>
  <si>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</si>
  <si>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</si>
  <si>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</si>
  <si>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</si>
  <si>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</si>
  <si>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</si>
  <si>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</si>
  <si>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</si>
  <si>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</si>
  <si>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</si>
  <si>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</si>
  <si>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</si>
  <si>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</si>
  <si>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</si>
  <si>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</si>
  <si>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</si>
  <si>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</si>
  <si>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</si>
  <si>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</si>
  <si>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</si>
  <si>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</si>
  <si>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</si>
  <si>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</si>
  <si>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</si>
  <si>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</si>
  <si>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</si>
  <si>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</si>
  <si>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</si>
  <si>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</si>
  <si>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</si>
  <si>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</si>
  <si>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</si>
  <si>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</si>
  <si>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</si>
  <si>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</si>
  <si>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</si>
  <si>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</si>
  <si>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</si>
  <si>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</si>
  <si>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</si>
  <si>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</si>
  <si>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</si>
  <si>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</si>
  <si>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</si>
  <si>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</si>
  <si>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</si>
  <si>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</si>
  <si>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</si>
  <si>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</si>
  <si>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</si>
  <si>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</si>
  <si>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</si>
  <si>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</si>
  <si>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</si>
  <si>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</si>
  <si>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</si>
  <si>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</si>
  <si>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</si>
  <si>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</si>
  <si>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</si>
  <si>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</si>
  <si>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</si>
  <si>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</si>
  <si>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</si>
  <si>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</si>
  <si>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</si>
  <si>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</si>
  <si>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</si>
  <si>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</si>
  <si>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</si>
  <si>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</si>
  <si>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</si>
  <si>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</si>
  <si>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</si>
  <si>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</si>
  <si>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</si>
  <si>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</si>
  <si>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</si>
  <si>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</si>
  <si>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</si>
  <si>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</si>
  <si>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</si>
  <si>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</si>
  <si>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</si>
  <si>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</si>
  <si>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</si>
  <si>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</si>
  <si>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</si>
  <si>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</si>
  <si>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</si>
  <si>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</si>
  <si>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</si>
  <si>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</si>
  <si>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</si>
  <si>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</si>
  <si>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</si>
  <si>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</si>
  <si>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</si>
  <si>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</si>
  <si>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</si>
  <si>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</si>
  <si>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</si>
  <si>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</si>
  <si>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</si>
  <si>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</si>
  <si>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</si>
  <si>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</si>
  <si>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</si>
  <si>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</si>
  <si>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</si>
  <si>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</si>
  <si>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</si>
  <si>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</si>
  <si>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</si>
  <si>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</si>
  <si>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</si>
  <si>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</si>
  <si>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</si>
  <si>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</si>
  <si>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</si>
  <si>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</si>
  <si>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</si>
  <si>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</si>
  <si>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</si>
  <si>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</si>
  <si>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</si>
  <si>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</si>
  <si>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</si>
  <si>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</si>
  <si>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</si>
  <si>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</si>
  <si>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</si>
  <si>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</si>
  <si>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</si>
  <si>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</si>
  <si>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</si>
  <si>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</si>
  <si>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</si>
  <si>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</si>
  <si>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</si>
  <si>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</si>
  <si>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</si>
  <si>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</si>
  <si>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</si>
  <si>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</si>
  <si>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</si>
  <si>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</si>
  <si>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</si>
  <si>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</si>
  <si>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</si>
  <si>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</si>
  <si>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</si>
  <si>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</si>
  <si>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</si>
  <si>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</si>
  <si>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</si>
  <si>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</si>
  <si>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</si>
  <si>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</si>
  <si>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</si>
  <si>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</si>
  <si>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</si>
  <si>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</si>
  <si>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</si>
  <si>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</si>
  <si>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</si>
  <si>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</si>
  <si>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</si>
  <si>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</si>
  <si>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</si>
  <si>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</si>
  <si>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</si>
  <si>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</si>
  <si>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</si>
  <si>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</si>
  <si>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</si>
  <si>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</si>
  <si>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</si>
  <si>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</si>
  <si>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</si>
  <si>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</si>
  <si>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</si>
  <si>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</si>
  <si>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</si>
  <si>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</si>
  <si>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</si>
  <si>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</si>
  <si>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</si>
  <si>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</si>
  <si>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</si>
  <si>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</si>
  <si>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</si>
  <si>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</si>
  <si>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</si>
  <si>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</si>
  <si>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</si>
  <si>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</si>
  <si>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</si>
  <si>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</si>
  <si>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</si>
  <si>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</si>
  <si>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</si>
  <si>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</si>
  <si>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</si>
  <si>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</si>
  <si>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</si>
  <si>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</si>
  <si>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</si>
  <si>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</si>
  <si>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</si>
  <si>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</si>
  <si>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</si>
  <si>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</si>
  <si>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</si>
  <si>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</si>
  <si>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</si>
  <si>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</si>
  <si>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</si>
  <si>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</si>
  <si>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</si>
  <si>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</si>
  <si>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</si>
  <si>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</si>
  <si>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</si>
  <si>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</si>
  <si>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</si>
  <si>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</si>
  <si>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</si>
  <si>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</si>
  <si>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</si>
  <si>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</si>
  <si>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</si>
  <si>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</si>
  <si>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</si>
  <si>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</si>
  <si>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</si>
  <si>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</si>
  <si>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</si>
  <si>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</si>
  <si>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</si>
  <si>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</si>
  <si>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</si>
  <si>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</si>
  <si>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</si>
  <si>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</si>
  <si>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</si>
  <si>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</si>
  <si>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</si>
  <si>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</si>
  <si>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</si>
  <si>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</si>
  <si>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</si>
  <si>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</si>
  <si>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</si>
  <si>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</si>
  <si>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</si>
  <si>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</si>
  <si>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</si>
  <si>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</si>
  <si>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</si>
  <si>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</si>
  <si>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</si>
  <si>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</si>
  <si>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</si>
  <si>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</si>
  <si>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</si>
  <si>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</si>
  <si>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</si>
  <si>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</si>
  <si>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</si>
  <si>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</si>
  <si>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</si>
  <si>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</si>
  <si>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</si>
  <si>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</si>
  <si>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</si>
  <si>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</si>
  <si>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</si>
  <si>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</si>
  <si>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</si>
  <si>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</si>
  <si>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</si>
  <si>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</si>
  <si>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</si>
  <si>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</si>
  <si>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</si>
  <si>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</si>
  <si>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</si>
  <si>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</si>
  <si>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</si>
  <si>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</si>
  <si>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</si>
  <si>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</si>
  <si>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</si>
  <si>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</si>
  <si>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</si>
  <si>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</si>
  <si>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</si>
  <si>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</si>
  <si>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</si>
  <si>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</si>
  <si>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</si>
  <si>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</si>
  <si>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</si>
  <si>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</si>
  <si>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</si>
  <si>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</si>
  <si>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</si>
  <si>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</si>
  <si>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</si>
  <si>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</si>
  <si>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</si>
  <si>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</si>
  <si>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</si>
  <si>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</si>
  <si>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</si>
  <si>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</si>
  <si>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</si>
  <si>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</si>
  <si>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</si>
  <si>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</si>
  <si>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</si>
  <si>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</si>
  <si>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</si>
  <si>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</si>
  <si>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</si>
  <si>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</si>
  <si>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</si>
  <si>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</si>
  <si>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</si>
  <si>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</si>
  <si>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</si>
  <si>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</si>
  <si>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</si>
  <si>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</si>
  <si>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</si>
  <si>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</si>
  <si>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</si>
  <si>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</si>
  <si>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</si>
  <si>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</si>
  <si>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</si>
  <si>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</si>
  <si>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</si>
  <si>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</si>
  <si>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</si>
  <si>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</si>
  <si>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</si>
  <si>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</si>
  <si>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</si>
  <si>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</si>
  <si>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</si>
  <si>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</si>
  <si>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</si>
  <si>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</si>
  <si>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</si>
  <si>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</si>
  <si>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</si>
  <si>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</si>
  <si>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</si>
  <si>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</si>
  <si>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</si>
  <si>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</si>
  <si>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</si>
  <si>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</si>
  <si>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</si>
  <si>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</si>
  <si>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</si>
  <si>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</si>
  <si>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</si>
  <si>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</si>
  <si>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</si>
  <si>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</si>
  <si>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</si>
  <si>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</si>
  <si>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</si>
  <si>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</si>
  <si>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</si>
  <si>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</si>
  <si>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</si>
  <si>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</si>
  <si>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</si>
  <si>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</si>
  <si>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</si>
  <si>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</si>
  <si>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</si>
  <si>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</si>
  <si>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</si>
  <si>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</si>
  <si>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</si>
  <si>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</si>
  <si>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</si>
  <si>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</si>
  <si>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</si>
  <si>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</si>
  <si>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</si>
  <si>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</si>
  <si>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</si>
  <si>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</si>
  <si>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</si>
  <si>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</si>
  <si>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</si>
  <si>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</si>
  <si>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</si>
  <si>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</si>
  <si>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</si>
  <si>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</si>
  <si>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</si>
  <si>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</si>
  <si>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</si>
  <si>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</si>
  <si>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</si>
  <si>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</si>
  <si>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</si>
  <si>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</si>
  <si>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</si>
  <si>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</si>
  <si>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</si>
  <si>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</si>
  <si>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</si>
  <si>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</si>
  <si>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</si>
  <si>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</si>
  <si>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</si>
  <si>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</si>
  <si>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</si>
  <si>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</si>
  <si>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</si>
  <si>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</si>
  <si>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</si>
  <si>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</si>
  <si>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</si>
  <si>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</si>
  <si>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</si>
  <si>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</si>
  <si>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</si>
  <si>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</si>
  <si>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</si>
  <si>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</si>
  <si>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</si>
  <si>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</si>
  <si>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</si>
  <si>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</si>
  <si>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</si>
  <si>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</si>
  <si>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</si>
  <si>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</si>
  <si>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</si>
  <si>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</si>
  <si>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</si>
  <si>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</si>
  <si>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</si>
  <si>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</si>
  <si>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</si>
  <si>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</si>
  <si>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</si>
  <si>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</si>
  <si>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</si>
  <si>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</si>
  <si>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</si>
  <si>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</si>
  <si>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</si>
  <si>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</si>
  <si>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</si>
  <si>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</si>
  <si>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</si>
  <si>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</si>
  <si>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</si>
  <si>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</si>
  <si>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</si>
  <si>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</si>
  <si>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</si>
  <si>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</si>
  <si>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</si>
  <si>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</si>
  <si>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</si>
  <si>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</si>
  <si>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</si>
  <si>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</si>
  <si>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</si>
  <si>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</si>
  <si>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</si>
  <si>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</si>
  <si>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</si>
  <si>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</si>
  <si>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</si>
  <si>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</si>
  <si>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</si>
  <si>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</si>
  <si>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</si>
  <si>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</si>
  <si>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</si>
  <si>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</si>
  <si>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</si>
  <si>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</si>
  <si>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</si>
  <si>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</si>
  <si>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</si>
  <si>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</si>
  <si>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</si>
  <si>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</si>
  <si>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</si>
  <si>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</si>
  <si>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</si>
  <si>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</si>
  <si>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</si>
  <si>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</si>
  <si>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</si>
  <si>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</si>
  <si>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</si>
  <si>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</si>
  <si>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</si>
  <si>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</si>
  <si>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</si>
  <si>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</si>
  <si>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</si>
  <si>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</si>
  <si>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</si>
  <si>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</si>
  <si>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</si>
  <si>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</si>
  <si>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</si>
  <si>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</si>
  <si>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</si>
  <si>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</si>
  <si>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</si>
  <si>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</si>
  <si>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</si>
  <si>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</si>
  <si>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</si>
  <si>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</si>
  <si>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</si>
  <si>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</si>
  <si>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</si>
  <si>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</si>
  <si>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</si>
  <si>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</si>
  <si>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</si>
  <si>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</si>
  <si>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</si>
  <si>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</si>
  <si>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</si>
  <si>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</si>
  <si>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</si>
  <si>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</si>
  <si>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</si>
  <si>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</si>
  <si>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</si>
  <si>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</si>
  <si>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</si>
  <si>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</si>
  <si>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</si>
  <si>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</si>
  <si>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</si>
  <si>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</si>
  <si>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</si>
  <si>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</si>
  <si>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</si>
  <si>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</si>
  <si>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</si>
  <si>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</si>
  <si>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</si>
  <si>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</si>
  <si>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</si>
  <si>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</si>
  <si>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</si>
  <si>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</si>
  <si>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</si>
  <si>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</si>
  <si>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</si>
  <si>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</si>
  <si>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</si>
  <si>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</si>
  <si>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</si>
  <si>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</si>
  <si>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</si>
  <si>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</si>
  <si>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</si>
  <si>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</si>
  <si>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</si>
  <si>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</si>
  <si>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</si>
  <si>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</si>
  <si>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</si>
  <si>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</si>
  <si>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</si>
  <si>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</si>
  <si>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</si>
  <si>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</si>
  <si>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</si>
  <si>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</si>
  <si>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</si>
  <si>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</si>
  <si>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</si>
  <si>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</si>
  <si>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</si>
  <si>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</si>
  <si>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</si>
  <si>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</si>
  <si>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</si>
  <si>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</si>
  <si>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</si>
  <si>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</si>
  <si>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</si>
  <si>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</si>
  <si>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</si>
  <si>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</si>
  <si>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</si>
  <si>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</si>
  <si>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</si>
  <si>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</si>
  <si>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</si>
  <si>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</si>
  <si>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</si>
  <si>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</si>
  <si>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</si>
  <si>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</si>
  <si>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</si>
  <si>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</si>
  <si>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</si>
  <si>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</si>
  <si>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</si>
  <si>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</si>
  <si>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</si>
  <si>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</si>
  <si>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</si>
  <si>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</si>
  <si>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</si>
  <si>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</si>
  <si>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</si>
  <si>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</si>
  <si>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</si>
  <si>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</si>
  <si>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</si>
  <si>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</si>
  <si>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</si>
  <si>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</si>
  <si>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</si>
  <si>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</si>
  <si>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</si>
  <si>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</si>
  <si>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</si>
  <si>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</si>
  <si>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</si>
  <si>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</si>
  <si>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</si>
  <si>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</si>
  <si>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</si>
  <si>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</si>
  <si>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</si>
  <si>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</si>
  <si>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</si>
  <si>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</si>
  <si>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</si>
  <si>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</si>
  <si>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</si>
  <si>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</si>
  <si>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</si>
  <si>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</si>
  <si>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</si>
  <si>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</si>
  <si>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</si>
  <si>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</si>
  <si>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</si>
  <si>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</si>
  <si>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</si>
  <si>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</si>
  <si>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</si>
  <si>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</si>
  <si>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</si>
  <si>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</si>
  <si>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</si>
  <si>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</si>
  <si>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</si>
  <si>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</si>
  <si>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</si>
  <si>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</si>
  <si>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</si>
  <si>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</si>
  <si>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</si>
  <si>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</si>
  <si>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</si>
  <si>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</si>
  <si>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</si>
  <si>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</si>
  <si>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</si>
  <si>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</si>
  <si>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</si>
  <si>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</si>
  <si>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</si>
  <si>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</si>
  <si>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</si>
  <si>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</si>
  <si>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</si>
  <si>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</si>
  <si>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</si>
  <si>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</si>
  <si>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</si>
  <si>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</si>
  <si>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</si>
  <si>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</si>
  <si>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</si>
  <si>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</si>
  <si>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</si>
  <si>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</si>
  <si>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</si>
  <si>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</si>
  <si>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</si>
  <si>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</si>
  <si>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</si>
  <si>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</si>
  <si>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</si>
  <si>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</si>
  <si>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</si>
  <si>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</si>
  <si>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</si>
  <si>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</si>
  <si>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</si>
  <si>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</si>
  <si>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</si>
  <si>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</si>
  <si>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</si>
  <si>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</si>
  <si>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</si>
  <si>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</si>
  <si>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</si>
  <si>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</si>
  <si>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</si>
  <si>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</si>
  <si>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</si>
  <si>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</si>
  <si>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</si>
  <si>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</si>
  <si>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</si>
  <si>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</si>
  <si>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</si>
  <si>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</si>
  <si>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</si>
  <si>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</si>
  <si>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</si>
  <si>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</si>
  <si>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</si>
  <si>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</si>
  <si>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</si>
  <si>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</si>
  <si>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</si>
  <si>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</si>
  <si>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</si>
  <si>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</si>
  <si>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</si>
  <si>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</si>
  <si>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</si>
  <si>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</si>
  <si>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</si>
  <si>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</si>
  <si>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</si>
  <si>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</si>
  <si>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</si>
  <si>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</si>
  <si>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</si>
  <si>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</si>
  <si>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</si>
  <si>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</si>
  <si>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</si>
  <si>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</si>
  <si>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</si>
  <si>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</si>
  <si>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</si>
  <si>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</si>
  <si>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</si>
  <si>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</si>
  <si>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</si>
  <si>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</si>
  <si>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</si>
  <si>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</si>
  <si>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</si>
  <si>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</si>
  <si>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</si>
  <si>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</si>
  <si>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</si>
  <si>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</si>
  <si>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</si>
  <si>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</si>
  <si>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</si>
  <si>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</si>
  <si>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</si>
  <si>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</si>
  <si>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</si>
  <si>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</si>
  <si>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</si>
  <si>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</si>
  <si>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</si>
  <si>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</si>
  <si>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</si>
  <si>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</si>
  <si>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</si>
  <si>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</si>
  <si>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</si>
  <si>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</si>
  <si>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</si>
  <si>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</si>
  <si>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</si>
  <si>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</si>
  <si>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</si>
  <si>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</si>
  <si>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</si>
  <si>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</si>
  <si>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</si>
  <si>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</si>
  <si>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</si>
  <si>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</si>
  <si>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</si>
  <si>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</si>
  <si>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</si>
  <si>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</si>
  <si>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</si>
  <si>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</si>
  <si>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</si>
  <si>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</si>
  <si>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</si>
  <si>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</si>
  <si>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</si>
  <si>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</si>
  <si>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</si>
  <si>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</si>
  <si>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</si>
  <si>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</si>
  <si>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</si>
  <si>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</si>
  <si>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</si>
  <si>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</si>
  <si>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</si>
  <si>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</si>
  <si>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</si>
  <si>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</si>
  <si>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</si>
  <si>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</si>
  <si>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</si>
  <si>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</si>
  <si>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</si>
  <si>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</si>
  <si>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</si>
  <si>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</si>
  <si>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</si>
  <si>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</si>
  <si>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</si>
  <si>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</si>
  <si>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</si>
  <si>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</si>
  <si>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</si>
  <si>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</si>
  <si>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</si>
  <si>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</si>
  <si>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</si>
  <si>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</si>
  <si>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</si>
  <si>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</si>
  <si>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</si>
  <si>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</si>
  <si>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</si>
  <si>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</si>
  <si>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</si>
  <si>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</si>
  <si>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</si>
  <si>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</si>
  <si>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</si>
  <si>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</si>
  <si>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</si>
  <si>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</si>
  <si>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</si>
  <si>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</si>
  <si>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</si>
  <si>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</si>
  <si>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</si>
  <si>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</si>
  <si>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</si>
  <si>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</si>
  <si>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</si>
  <si>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</si>
  <si>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</si>
  <si>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</si>
  <si>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</si>
  <si>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</si>
  <si>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</si>
  <si>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</si>
  <si>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</si>
  <si>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</si>
  <si>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</si>
  <si>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</si>
  <si>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</si>
  <si>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</si>
  <si>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</si>
  <si>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</si>
  <si>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</si>
  <si>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</si>
  <si>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</si>
  <si>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</si>
  <si>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</si>
  <si>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</si>
  <si>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</si>
  <si>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</si>
  <si>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</si>
  <si>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</si>
  <si>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</si>
  <si>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</si>
  <si>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</si>
  <si>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</si>
  <si>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</si>
  <si>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</si>
  <si>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</si>
  <si>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</si>
  <si>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</si>
  <si>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</si>
  <si>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</si>
  <si>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</si>
  <si>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</si>
  <si>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</si>
  <si>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</si>
  <si>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</si>
  <si>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</si>
  <si>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</si>
  <si>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</si>
  <si>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</si>
  <si>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</si>
  <si>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</si>
  <si>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</si>
  <si>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</si>
  <si>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</si>
  <si>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</si>
  <si>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</si>
  <si>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</si>
  <si>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</si>
  <si>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</si>
  <si>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</si>
  <si>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</si>
  <si>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</si>
  <si>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</si>
  <si>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</si>
  <si>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</si>
  <si>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</si>
  <si>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</si>
  <si>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</si>
  <si>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</si>
  <si>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</si>
  <si>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</si>
  <si>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</si>
  <si>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</si>
  <si>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</si>
  <si>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</si>
  <si>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</si>
  <si>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</si>
  <si>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</si>
  <si>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</si>
  <si>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</si>
  <si>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</si>
  <si>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</si>
  <si>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</si>
  <si>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</si>
  <si>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</si>
  <si>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</si>
  <si>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</si>
  <si>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</si>
  <si>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</si>
  <si>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</si>
  <si>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</si>
  <si>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</si>
  <si>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</si>
  <si>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</si>
  <si>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</si>
  <si>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</si>
  <si>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</si>
  <si>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</si>
  <si>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</si>
  <si>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</si>
  <si>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</si>
  <si>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</si>
  <si>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</si>
  <si>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</si>
  <si>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</si>
  <si>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</si>
  <si>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</si>
  <si>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</si>
  <si>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</si>
  <si>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</si>
  <si>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</si>
  <si>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</si>
  <si>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</si>
  <si>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</si>
  <si>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</si>
  <si>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</si>
  <si>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</si>
  <si>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</si>
  <si>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</si>
  <si>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</si>
  <si>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</si>
  <si>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</si>
  <si>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</si>
  <si>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</si>
  <si>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</si>
  <si>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</si>
  <si>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</si>
  <si>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</si>
  <si>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</si>
  <si>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</si>
  <si>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</si>
  <si>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</si>
  <si>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</si>
  <si>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</si>
  <si>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</si>
  <si>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</si>
  <si>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</si>
  <si>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</si>
  <si>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</si>
  <si>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</si>
  <si>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</si>
  <si>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</si>
  <si>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</si>
  <si>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</si>
  <si>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</si>
  <si>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</si>
  <si>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</si>
  <si>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</si>
  <si>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</si>
  <si>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</si>
  <si>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</si>
  <si>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</si>
  <si>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</si>
  <si>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</si>
  <si>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</si>
  <si>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</si>
  <si>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</si>
  <si>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</si>
  <si>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</si>
  <si>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</si>
  <si>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</si>
  <si>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</si>
  <si>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</si>
  <si>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</si>
  <si>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</si>
  <si>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</si>
  <si>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</si>
  <si>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</si>
  <si>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</si>
  <si>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</si>
  <si>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</si>
  <si>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</si>
  <si>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</si>
  <si>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</si>
  <si>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</si>
  <si>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</si>
  <si>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</si>
  <si>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</si>
  <si>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</si>
  <si>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</si>
  <si>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</si>
  <si>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</si>
  <si>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</si>
  <si>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</si>
  <si>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</si>
  <si>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</si>
  <si>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</si>
  <si>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</si>
  <si>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</si>
  <si>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</si>
  <si>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</si>
  <si>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</si>
  <si>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</si>
  <si>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</si>
  <si>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</si>
  <si>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</si>
  <si>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</si>
  <si>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</si>
  <si>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</si>
  <si>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</si>
  <si>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</si>
  <si>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</si>
  <si>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</si>
  <si>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</si>
  <si>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</si>
  <si>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</si>
  <si>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</si>
  <si>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</si>
  <si>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</si>
  <si>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</si>
  <si>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</si>
  <si>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</si>
  <si>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</si>
  <si>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</si>
  <si>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</si>
  <si>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</si>
  <si>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</si>
  <si>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</si>
  <si>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</si>
  <si>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</si>
  <si>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</si>
  <si>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</si>
  <si>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</si>
  <si>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</si>
  <si>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</si>
  <si>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</si>
  <si>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</si>
  <si>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</si>
  <si>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</si>
  <si>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</si>
  <si>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</si>
  <si>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</si>
  <si>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</si>
  <si>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</si>
  <si>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</si>
  <si>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</si>
  <si>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</si>
  <si>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</si>
  <si>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</si>
  <si>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</si>
  <si>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</si>
  <si>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</si>
  <si>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</si>
  <si>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</si>
  <si>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</si>
  <si>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</si>
  <si>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</si>
  <si>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</si>
  <si>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</si>
  <si>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</si>
  <si>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</si>
  <si>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</si>
  <si>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</si>
  <si>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</si>
  <si>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</si>
  <si>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</si>
  <si>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</si>
  <si>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</si>
  <si>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</si>
  <si>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</si>
  <si>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</si>
  <si>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</si>
  <si>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</si>
  <si>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</si>
  <si>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</si>
  <si>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</si>
  <si>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</si>
  <si>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</si>
  <si>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</si>
  <si>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</si>
  <si>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</si>
  <si>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</si>
  <si>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</si>
  <si>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</si>
  <si>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</si>
  <si>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</si>
  <si>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</si>
  <si>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</si>
  <si>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</si>
  <si>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</si>
  <si>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</si>
  <si>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</si>
  <si>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</si>
  <si>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</si>
  <si>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</si>
  <si>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</si>
  <si>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</si>
  <si>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</si>
  <si>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</si>
  <si>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</si>
  <si>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</si>
  <si>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</si>
  <si>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</si>
  <si>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</si>
  <si>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</si>
  <si>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</si>
  <si>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</si>
  <si>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</si>
  <si>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</si>
  <si>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</si>
  <si>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</si>
  <si>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</si>
  <si>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</si>
  <si>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</si>
  <si>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</si>
  <si>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</si>
  <si>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</si>
  <si>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</si>
  <si>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</si>
  <si>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</si>
  <si>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</si>
  <si>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</si>
  <si>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</si>
  <si>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</si>
  <si>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</si>
  <si>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</si>
  <si>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</si>
  <si>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</si>
  <si>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</si>
  <si>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</si>
  <si>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</si>
  <si>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</si>
  <si>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</si>
  <si>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</si>
  <si>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</si>
  <si>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</si>
  <si>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</si>
  <si>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</si>
  <si>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</si>
  <si>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</si>
  <si>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</si>
  <si>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</si>
  <si>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</si>
  <si>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</si>
  <si>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</si>
  <si>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</si>
  <si>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</si>
  <si>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</si>
  <si>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</si>
  <si>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</si>
  <si>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</si>
  <si>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</si>
  <si>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</si>
  <si>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</si>
  <si>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</si>
  <si>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</si>
  <si>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</si>
  <si>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</si>
  <si>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</si>
  <si>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</si>
  <si>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</si>
  <si>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</si>
  <si>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</si>
  <si>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</si>
  <si>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</si>
  <si>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</si>
  <si>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</si>
  <si>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</si>
  <si>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</si>
  <si>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</si>
  <si>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</si>
  <si>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</si>
  <si>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</si>
  <si>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</si>
  <si>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</si>
  <si>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</si>
  <si>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</si>
  <si>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</si>
  <si>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</si>
  <si>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</si>
  <si>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</si>
  <si>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</si>
  <si>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</si>
  <si>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</si>
  <si>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</si>
  <si>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</si>
  <si>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</si>
  <si>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</si>
  <si>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</si>
  <si>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</si>
  <si>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</si>
  <si>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</si>
  <si>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</si>
  <si>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</si>
  <si>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</si>
  <si>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</si>
  <si>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</si>
  <si>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</si>
  <si>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</si>
  <si>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</si>
  <si>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</si>
  <si>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</si>
  <si>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</si>
  <si>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</si>
  <si>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</si>
  <si>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</si>
  <si>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</si>
  <si>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</si>
  <si>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</si>
  <si>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</si>
  <si>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</si>
  <si>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</si>
  <si>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</si>
  <si>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</si>
  <si>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</si>
  <si>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</si>
  <si>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</si>
  <si>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</si>
  <si>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</si>
  <si>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</si>
  <si>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</si>
  <si>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</si>
  <si>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</si>
  <si>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</si>
  <si>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</si>
  <si>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</si>
  <si>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</si>
  <si>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</si>
  <si>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</si>
  <si>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</si>
  <si>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</si>
  <si>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</si>
  <si>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</si>
  <si>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</si>
  <si>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</si>
  <si>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</si>
  <si>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</si>
  <si>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</si>
  <si>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</si>
  <si>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</si>
  <si>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</si>
  <si>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</si>
  <si>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</si>
  <si>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</si>
  <si>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</si>
  <si>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</si>
  <si>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</si>
  <si>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</si>
  <si>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</si>
  <si>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</si>
  <si>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</si>
  <si>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</si>
  <si>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</si>
  <si>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</si>
  <si>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</si>
  <si>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</si>
  <si>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</si>
  <si>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</si>
  <si>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</si>
  <si>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</si>
  <si>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</si>
  <si>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</si>
  <si>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</si>
  <si>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</si>
  <si>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</si>
  <si>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</si>
  <si>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</si>
  <si>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</si>
  <si>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</si>
  <si>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</si>
  <si>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</si>
  <si>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</si>
  <si>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</si>
  <si>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</si>
  <si>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</si>
  <si>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</si>
  <si>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</si>
  <si>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</si>
  <si>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</si>
  <si>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</si>
  <si>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</si>
  <si>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</si>
  <si>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</si>
  <si>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</si>
  <si>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</si>
  <si>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</si>
  <si>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</si>
  <si>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</si>
  <si>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</si>
  <si>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</si>
  <si>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</si>
  <si>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</si>
  <si>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</si>
  <si>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</si>
  <si>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</si>
  <si>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</si>
  <si>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</si>
  <si>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</si>
  <si>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</si>
  <si>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</si>
  <si>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</si>
  <si>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</si>
  <si>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</si>
  <si>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</si>
  <si>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</si>
  <si>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</si>
  <si>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</si>
  <si>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</si>
  <si>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</si>
  <si>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</si>
  <si>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</si>
  <si>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</si>
  <si>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</si>
  <si>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</si>
  <si>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</si>
  <si>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</si>
  <si>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</si>
  <si>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</si>
  <si>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</si>
  <si>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</si>
  <si>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</si>
  <si>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</si>
  <si>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</si>
  <si>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</si>
  <si>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</si>
  <si>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</si>
  <si>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</si>
  <si>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</si>
  <si>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</si>
  <si>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</si>
  <si>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</si>
  <si>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</si>
  <si>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</si>
  <si>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</si>
  <si>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</si>
  <si>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</si>
  <si>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</si>
  <si>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</si>
  <si>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</si>
  <si>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</si>
  <si>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</si>
  <si>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</si>
  <si>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</si>
  <si>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</si>
  <si>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</si>
  <si>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</si>
  <si>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</si>
  <si>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</si>
  <si>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</si>
  <si>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</si>
  <si>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</si>
  <si>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</si>
  <si>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</si>
  <si>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</si>
  <si>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</si>
  <si>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</si>
  <si>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</si>
  <si>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</si>
  <si>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</si>
  <si>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</si>
  <si>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</si>
  <si>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</si>
  <si>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</si>
  <si>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</si>
  <si>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</si>
  <si>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</si>
  <si>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</si>
  <si>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</si>
  <si>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</si>
  <si>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</si>
  <si>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</si>
  <si>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</si>
  <si>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</si>
  <si>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</si>
  <si>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</si>
  <si>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</si>
  <si>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</si>
  <si>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</si>
  <si>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</si>
  <si>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</si>
  <si>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</si>
  <si>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</si>
  <si>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</si>
  <si>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</si>
  <si>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</si>
  <si>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</si>
  <si>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</si>
  <si>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</si>
  <si>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</si>
  <si>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</si>
  <si>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</si>
  <si>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</si>
  <si>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</si>
  <si>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</si>
  <si>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</si>
  <si>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</si>
  <si>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</si>
  <si>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</si>
  <si>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</si>
  <si>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</si>
  <si>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</si>
  <si>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</si>
  <si>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</si>
  <si>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</si>
  <si>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</si>
  <si>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</si>
  <si>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</si>
  <si>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</si>
  <si>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</si>
  <si>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</si>
  <si>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</si>
  <si>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</si>
  <si>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</si>
  <si>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</si>
  <si>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</si>
  <si>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</si>
  <si>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</si>
  <si>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</si>
  <si>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</si>
  <si>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</si>
  <si>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</si>
  <si>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</si>
  <si>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</si>
  <si>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</si>
  <si>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</si>
  <si>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</si>
  <si>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</si>
  <si>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</si>
  <si>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</si>
  <si>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</si>
  <si>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</si>
  <si>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</si>
  <si>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</si>
  <si>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</si>
  <si>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</si>
  <si>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</si>
  <si>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</si>
  <si>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</si>
  <si>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</si>
  <si>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</si>
  <si>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</si>
  <si>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</si>
  <si>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</si>
  <si>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</si>
  <si>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</si>
  <si>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</si>
  <si>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</si>
  <si>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</si>
  <si>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</si>
  <si>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</si>
  <si>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</si>
  <si>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</si>
  <si>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</si>
  <si>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</si>
  <si>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</si>
  <si>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</si>
  <si>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</si>
  <si>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</si>
  <si>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</si>
  <si>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</si>
  <si>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</si>
  <si>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</si>
  <si>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</si>
  <si>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</si>
  <si>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</si>
  <si>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</si>
  <si>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</si>
  <si>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</si>
  <si>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</si>
  <si>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</si>
  <si>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</si>
  <si>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</si>
  <si>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</si>
  <si>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</si>
  <si>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</si>
  <si>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</si>
  <si>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</si>
  <si>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</si>
  <si>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</si>
  <si>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</si>
  <si>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</si>
  <si>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</si>
  <si>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</si>
  <si>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</si>
  <si>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</si>
  <si>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</si>
  <si>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</si>
  <si>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</si>
  <si>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</si>
  <si>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</si>
  <si>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</si>
  <si>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</si>
  <si>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</si>
  <si>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</si>
  <si>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</si>
  <si>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</si>
  <si>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</si>
  <si>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</si>
  <si>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</si>
  <si>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</si>
  <si>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</si>
  <si>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</si>
  <si>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</si>
  <si>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</si>
  <si>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</si>
  <si>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</si>
  <si>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</si>
  <si>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</si>
  <si>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</si>
  <si>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</si>
  <si>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</si>
  <si>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</si>
  <si>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</si>
  <si>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</si>
  <si>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</si>
  <si>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</si>
  <si>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</si>
  <si>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</si>
  <si>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</si>
  <si>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</si>
  <si>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</si>
  <si>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</si>
  <si>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</si>
  <si>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</si>
  <si>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</si>
  <si>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</si>
  <si>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</si>
  <si>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</si>
  <si>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</si>
  <si>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</si>
  <si>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</si>
  <si>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</si>
  <si>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</si>
  <si>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</si>
  <si>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</si>
  <si>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</si>
  <si>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</si>
  <si>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</si>
  <si>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</si>
  <si>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</si>
  <si>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</si>
  <si>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</si>
  <si>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</si>
  <si>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</si>
  <si>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</si>
  <si>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</si>
  <si>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</si>
  <si>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</si>
  <si>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</si>
  <si>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</si>
  <si>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</si>
  <si>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</si>
  <si>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</si>
  <si>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</si>
  <si>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</si>
  <si>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</si>
  <si>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</si>
  <si>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</si>
  <si>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</si>
  <si>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</si>
  <si>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</si>
  <si>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</si>
  <si>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</si>
  <si>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</si>
  <si>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</si>
  <si>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</si>
  <si>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</si>
  <si>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</si>
  <si>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</si>
  <si>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</si>
  <si>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</si>
  <si>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</si>
  <si>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</si>
  <si>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</si>
  <si>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</si>
  <si>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</si>
  <si>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</si>
  <si>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</si>
  <si>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</si>
  <si>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</si>
  <si>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</si>
  <si>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</si>
  <si>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</si>
  <si>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</si>
  <si>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</si>
  <si>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</si>
  <si>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</si>
  <si>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</si>
  <si>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</si>
  <si>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</si>
  <si>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</si>
  <si>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</si>
  <si>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</si>
  <si>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</si>
  <si>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</si>
  <si>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</si>
  <si>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</si>
  <si>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</si>
  <si>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</si>
  <si>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</si>
  <si>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</si>
  <si>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</si>
  <si>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</si>
  <si>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</si>
  <si>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</si>
  <si>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</si>
  <si>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</si>
  <si>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</si>
  <si>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</si>
  <si>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</si>
  <si>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</si>
  <si>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</si>
  <si>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</si>
  <si>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</si>
  <si>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</si>
  <si>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</si>
  <si>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</si>
  <si>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</si>
  <si>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</si>
  <si>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</si>
  <si>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</si>
  <si>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</si>
  <si>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</si>
  <si>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</si>
  <si>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</si>
  <si>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</si>
  <si>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</si>
  <si>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</si>
  <si>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</si>
  <si>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</si>
  <si>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</si>
  <si>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</si>
  <si>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</si>
  <si>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</si>
  <si>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</si>
  <si>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</si>
  <si>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</si>
  <si>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</si>
  <si>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</si>
  <si>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</si>
  <si>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</si>
  <si>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</si>
  <si>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</si>
  <si>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</si>
  <si>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</si>
  <si>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</si>
  <si>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</si>
  <si>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</si>
  <si>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</si>
  <si>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</si>
  <si>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</si>
  <si>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</si>
  <si>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</si>
  <si>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</si>
  <si>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</si>
  <si>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</si>
  <si>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</si>
  <si>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</si>
  <si>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</si>
  <si>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</si>
  <si>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</si>
  <si>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</si>
  <si>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</si>
  <si>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</si>
  <si>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</si>
  <si>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</si>
  <si>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</si>
  <si>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</si>
  <si>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</si>
  <si>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</si>
  <si>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</si>
  <si>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</si>
  <si>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</si>
  <si>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</si>
  <si>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</si>
  <si>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</si>
  <si>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</si>
  <si>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</si>
  <si>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</si>
  <si>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</si>
  <si>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</si>
  <si>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</si>
  <si>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</si>
  <si>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</si>
  <si>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</si>
  <si>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</si>
  <si>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</si>
  <si>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</si>
  <si>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</si>
  <si>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</si>
  <si>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</si>
  <si>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</si>
  <si>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</si>
  <si>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</si>
  <si>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</si>
  <si>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</si>
  <si>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</si>
  <si>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</si>
  <si>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</si>
  <si>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</si>
  <si>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</si>
  <si>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</si>
  <si>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</si>
  <si>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</si>
  <si>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</si>
  <si>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</si>
  <si>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</si>
  <si>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</si>
  <si>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</si>
  <si>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</si>
  <si>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</si>
  <si>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</si>
  <si>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</si>
  <si>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</si>
  <si>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</si>
  <si>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</si>
  <si>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</si>
  <si>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</si>
  <si>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</si>
  <si>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</si>
  <si>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</si>
  <si>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</si>
  <si>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</si>
  <si>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</si>
  <si>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</si>
  <si>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</si>
  <si>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</si>
  <si>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</si>
  <si>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</si>
  <si>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</si>
  <si>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</si>
  <si>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</si>
  <si>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</si>
  <si>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</si>
  <si>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</si>
  <si>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</si>
  <si>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</si>
  <si>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</si>
  <si>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</si>
  <si>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</si>
  <si>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</si>
  <si>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</si>
  <si>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</si>
  <si>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</si>
  <si>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</si>
  <si>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</si>
  <si>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</si>
  <si>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</si>
  <si>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</si>
  <si>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</si>
  <si>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</si>
  <si>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</si>
  <si>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</si>
  <si>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</si>
  <si>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</si>
  <si>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</si>
  <si>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</si>
  <si>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</si>
  <si>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</si>
  <si>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</si>
  <si>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</si>
  <si>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</si>
  <si>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</si>
  <si>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</si>
  <si>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</si>
  <si>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</si>
  <si>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</si>
  <si>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</si>
  <si>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</si>
  <si>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</si>
  <si>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</si>
  <si>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</si>
  <si>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</si>
  <si>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</si>
  <si>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</si>
  <si>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</si>
  <si>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</si>
  <si>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</si>
  <si>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</si>
  <si>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</si>
  <si>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</si>
  <si>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</si>
  <si>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</si>
  <si>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</si>
  <si>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</si>
  <si>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</si>
  <si>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</si>
  <si>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</si>
  <si>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</si>
  <si>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</si>
  <si>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</si>
  <si>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</si>
  <si>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</si>
  <si>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</si>
  <si>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</si>
  <si>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</si>
  <si>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</si>
  <si>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</si>
  <si>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</si>
  <si>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</si>
  <si>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</si>
  <si>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</si>
  <si>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</si>
  <si>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</si>
  <si>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</si>
  <si>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</si>
  <si>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</si>
  <si>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</si>
  <si>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</si>
  <si>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</si>
  <si>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</si>
  <si>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</si>
  <si>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</si>
  <si>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</si>
  <si>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</si>
  <si>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</si>
  <si>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</si>
  <si>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</si>
  <si>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</si>
  <si>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</si>
  <si>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</si>
  <si>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</si>
  <si>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</si>
  <si>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</si>
  <si>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</si>
  <si>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</si>
  <si>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</si>
  <si>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</si>
  <si>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</si>
  <si>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</si>
  <si>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</si>
  <si>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</si>
  <si>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</si>
  <si>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</si>
  <si>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</si>
  <si>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</si>
  <si>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</si>
  <si>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</si>
  <si>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</si>
  <si>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</si>
  <si>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</si>
  <si>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</si>
  <si>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</si>
  <si>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</si>
  <si>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</si>
  <si>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</si>
  <si>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</si>
  <si>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</si>
  <si>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</si>
  <si>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</si>
  <si>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</si>
  <si>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</si>
  <si>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</si>
  <si>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</si>
  <si>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</si>
  <si>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</si>
  <si>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</si>
  <si>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</si>
  <si>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</si>
  <si>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</si>
  <si>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</si>
  <si>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</si>
  <si>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</si>
  <si>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</si>
  <si>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</si>
  <si>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</si>
  <si>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</si>
  <si>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</si>
  <si>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</si>
  <si>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</si>
  <si>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</si>
  <si>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</si>
  <si>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</si>
  <si>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</si>
  <si>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</si>
  <si>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</si>
  <si>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</si>
  <si>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</si>
  <si>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</si>
  <si>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</si>
  <si>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</si>
  <si>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</si>
  <si>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</si>
  <si>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</si>
  <si>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</si>
  <si>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</si>
  <si>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</si>
  <si>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</si>
  <si>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</si>
  <si>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</si>
  <si>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</si>
  <si>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</si>
  <si>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</si>
  <si>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</si>
  <si>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</si>
  <si>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</si>
  <si>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</si>
  <si>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</si>
  <si>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</si>
  <si>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</si>
  <si>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</si>
  <si>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</si>
  <si>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</si>
  <si>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</si>
  <si>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</si>
  <si>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</si>
  <si>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</si>
  <si>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</si>
  <si>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</si>
  <si>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</si>
  <si>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</si>
  <si>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</si>
  <si>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</si>
  <si>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</si>
  <si>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</si>
  <si>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</si>
  <si>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</si>
  <si>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</si>
  <si>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</si>
  <si>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</si>
  <si>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</si>
  <si>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</si>
  <si>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</si>
  <si>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</si>
  <si>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</si>
  <si>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</si>
  <si>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</si>
  <si>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</si>
  <si>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</si>
  <si>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</si>
  <si>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</si>
  <si>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</si>
  <si>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</si>
  <si>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</si>
  <si>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</si>
  <si>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</si>
  <si>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</si>
  <si>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</si>
  <si>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</si>
  <si>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</si>
  <si>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</si>
  <si>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</si>
  <si>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</si>
  <si>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</si>
  <si>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</si>
  <si>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</si>
  <si>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</si>
  <si>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</si>
  <si>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</si>
  <si>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</si>
  <si>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</si>
  <si>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</si>
  <si>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</si>
  <si>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</si>
  <si>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</si>
  <si>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</si>
  <si>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</si>
  <si>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</si>
  <si>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</si>
  <si>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</si>
  <si>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</si>
  <si>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</si>
  <si>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</si>
  <si>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</si>
  <si>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</si>
  <si>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</si>
  <si>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</si>
  <si>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</si>
  <si>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</si>
  <si>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</si>
  <si>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</si>
  <si>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</si>
  <si>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</si>
  <si>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</si>
  <si>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</si>
  <si>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</si>
  <si>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</si>
  <si>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</si>
  <si>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</si>
  <si>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</si>
  <si>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</si>
  <si>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</si>
  <si>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</si>
  <si>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</si>
  <si>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</si>
  <si>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</si>
  <si>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</si>
  <si>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</si>
  <si>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</si>
  <si>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</si>
  <si>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</si>
  <si>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</si>
  <si>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</si>
  <si>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</si>
  <si>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</si>
  <si>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</si>
  <si>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</si>
  <si>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</si>
  <si>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</si>
  <si>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</si>
  <si>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</si>
  <si>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</si>
  <si>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</si>
  <si>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</si>
  <si>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</si>
  <si>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</si>
  <si>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</si>
  <si>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</si>
  <si>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</si>
  <si>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</si>
  <si>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</si>
  <si>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</si>
  <si>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</si>
  <si>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</si>
  <si>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</si>
  <si>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</si>
  <si>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</si>
  <si>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</si>
  <si>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</si>
  <si>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</si>
  <si>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</si>
  <si>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</si>
  <si>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</si>
  <si>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</si>
  <si>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</si>
  <si>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</si>
  <si>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</si>
  <si>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</si>
  <si>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</si>
  <si>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</si>
  <si>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</si>
  <si>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</si>
  <si>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</si>
  <si>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</si>
  <si>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</si>
  <si>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</si>
  <si>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</si>
  <si>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</si>
  <si>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</si>
  <si>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</si>
  <si>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</si>
  <si>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</si>
  <si>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</si>
  <si>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</si>
  <si>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</si>
  <si>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</si>
  <si>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</si>
  <si>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</si>
  <si>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</si>
  <si>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</si>
  <si>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</si>
  <si>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</si>
  <si>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</si>
  <si>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</si>
  <si>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</si>
  <si>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</si>
  <si>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</si>
  <si>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</si>
  <si>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</si>
  <si>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</si>
  <si>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</si>
  <si>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</si>
  <si>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</si>
  <si>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</si>
  <si>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</si>
  <si>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</si>
  <si>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</si>
  <si>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</si>
  <si>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</si>
  <si>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</si>
  <si>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</si>
  <si>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</si>
  <si>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</si>
  <si>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</si>
  <si>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</si>
  <si>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</si>
  <si>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</si>
  <si>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</si>
  <si>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</si>
  <si>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</si>
  <si>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</si>
  <si>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</si>
  <si>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</si>
  <si>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</si>
  <si>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</si>
  <si>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</si>
  <si>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</si>
  <si>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</si>
  <si>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</si>
  <si>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</si>
  <si>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</si>
  <si>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</si>
  <si>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</si>
  <si>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</si>
  <si>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</si>
  <si>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</si>
  <si>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</si>
  <si>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</si>
  <si>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</si>
  <si>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</si>
  <si>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</si>
  <si>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</si>
  <si>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</si>
  <si>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</si>
  <si>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</si>
  <si>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</si>
  <si>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</si>
  <si>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</si>
  <si>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</si>
  <si>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</si>
  <si>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</si>
  <si>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</si>
  <si>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</si>
  <si>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</si>
  <si>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</si>
  <si>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</si>
  <si>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</si>
  <si>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</si>
  <si>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</si>
  <si>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</si>
  <si>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</si>
  <si>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</si>
  <si>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</si>
  <si>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</si>
  <si>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</si>
  <si>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</si>
  <si>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</si>
  <si>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</si>
  <si>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</si>
  <si>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</si>
  <si>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</si>
  <si>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</si>
  <si>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</si>
  <si>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</si>
  <si>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</si>
  <si>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</si>
  <si>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</si>
  <si>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</si>
  <si>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</si>
  <si>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</si>
  <si>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</si>
  <si>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</si>
  <si>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</si>
  <si>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</si>
  <si>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</si>
  <si>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</si>
  <si>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</si>
  <si>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</si>
  <si>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</si>
  <si>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</si>
  <si>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</si>
  <si>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</si>
  <si>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</si>
  <si>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</si>
  <si>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</si>
  <si>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</si>
  <si>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</si>
  <si>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</si>
  <si>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</si>
  <si>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</si>
  <si>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</si>
  <si>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</si>
  <si>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</si>
  <si>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</si>
  <si>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</si>
  <si>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</si>
  <si>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</si>
  <si>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</si>
  <si>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</si>
  <si>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</si>
  <si>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</si>
  <si>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</si>
  <si>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</si>
  <si>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</si>
  <si>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</si>
  <si>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</si>
  <si>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</si>
  <si>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</si>
  <si>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</si>
  <si>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</si>
  <si>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</si>
  <si>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</si>
  <si>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</si>
  <si>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</si>
  <si>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</si>
  <si>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</si>
  <si>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</si>
  <si>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</si>
  <si>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</si>
  <si>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</si>
  <si>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</si>
  <si>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</si>
  <si>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</si>
  <si>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</si>
  <si>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</si>
  <si>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</si>
  <si>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</si>
  <si>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</si>
  <si>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</si>
  <si>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</si>
  <si>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</si>
  <si>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</si>
  <si>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</si>
  <si>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</si>
  <si>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</si>
  <si>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</si>
  <si>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</si>
  <si>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</si>
  <si>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</si>
  <si>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</si>
  <si>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</si>
  <si>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</si>
  <si>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</si>
  <si>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</si>
  <si>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</si>
  <si>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</si>
  <si>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</si>
  <si>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</si>
  <si>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</si>
  <si>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</si>
  <si>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</si>
  <si>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</si>
  <si>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</si>
  <si>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</si>
  <si>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</si>
  <si>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</si>
  <si>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</si>
  <si>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</si>
  <si>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</si>
  <si>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</si>
  <si>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</si>
  <si>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</si>
  <si>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</si>
  <si>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</si>
  <si>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</si>
  <si>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</si>
  <si>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</si>
  <si>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</si>
  <si>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</si>
  <si>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</si>
  <si>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</si>
  <si>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</si>
  <si>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</si>
  <si>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</si>
  <si>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</si>
  <si>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</si>
  <si>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</si>
  <si>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</si>
  <si>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</si>
  <si>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</si>
  <si>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</si>
  <si>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</si>
  <si>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</si>
  <si>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</si>
  <si>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</si>
  <si>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</si>
  <si>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</si>
  <si>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</si>
  <si>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</si>
  <si>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</si>
  <si>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</si>
  <si>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</si>
  <si>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</si>
  <si>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</si>
  <si>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</si>
  <si>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</si>
  <si>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</si>
  <si>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</si>
  <si>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</si>
  <si>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</si>
  <si>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</si>
  <si>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</si>
  <si>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</si>
  <si>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</si>
  <si>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</si>
  <si>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</si>
  <si>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</si>
  <si>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</si>
  <si>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</si>
  <si>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</si>
  <si>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</si>
  <si>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</si>
  <si>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</si>
  <si>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</si>
  <si>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</si>
  <si>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</si>
  <si>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</si>
  <si>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</si>
  <si>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</si>
  <si>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</si>
  <si>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</si>
  <si>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</si>
  <si>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</si>
  <si>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</si>
  <si>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</si>
  <si>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</si>
  <si>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</si>
  <si>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</si>
  <si>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</si>
  <si>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</si>
  <si>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</si>
  <si>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</si>
  <si>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</si>
  <si>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</si>
  <si>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</si>
  <si>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</si>
  <si>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</si>
  <si>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</si>
  <si>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</si>
  <si>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</si>
  <si>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</si>
  <si>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</si>
  <si>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</si>
  <si>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</si>
  <si>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</si>
  <si>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</si>
  <si>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</si>
  <si>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</si>
  <si>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</si>
  <si>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</si>
  <si>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</si>
  <si>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</si>
  <si>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</si>
  <si>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</si>
  <si>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</si>
  <si>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</si>
  <si>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</si>
  <si>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</si>
  <si>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</si>
  <si>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</si>
  <si>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</si>
  <si>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</si>
  <si>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</si>
  <si>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</si>
  <si>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</si>
  <si>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</si>
  <si>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</si>
  <si>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</si>
  <si>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</si>
  <si>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</si>
  <si>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</si>
  <si>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</si>
  <si>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</si>
  <si>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</si>
  <si>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</si>
  <si>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</si>
  <si>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</si>
  <si>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</si>
  <si>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</si>
  <si>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</si>
  <si>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</si>
  <si>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</si>
  <si>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</si>
  <si>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</si>
  <si>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</si>
  <si>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</si>
  <si>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</si>
  <si>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</si>
  <si>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</si>
  <si>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</si>
  <si>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</si>
  <si>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</si>
  <si>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</si>
  <si>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</si>
  <si>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</si>
  <si>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</si>
  <si>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</si>
  <si>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</si>
  <si>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</si>
  <si>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</si>
  <si>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</si>
  <si>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</si>
  <si>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</si>
  <si>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</si>
  <si>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</si>
  <si>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</si>
  <si>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</si>
  <si>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</si>
  <si>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</si>
  <si>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</si>
  <si>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</si>
  <si>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</si>
  <si>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</si>
  <si>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</si>
  <si>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</si>
  <si>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</si>
  <si>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</si>
  <si>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</si>
  <si>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</si>
  <si>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</si>
  <si>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</si>
  <si>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</si>
  <si>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</si>
  <si>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</si>
  <si>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</si>
  <si>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</si>
  <si>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</si>
  <si>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</si>
  <si>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</si>
  <si>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</si>
  <si>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</si>
  <si>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</si>
  <si>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</si>
  <si>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</si>
  <si>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</si>
  <si>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</si>
  <si>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</si>
  <si>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</si>
  <si>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</si>
  <si>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</si>
  <si>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</si>
  <si>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</si>
  <si>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</si>
  <si>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</si>
  <si>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</si>
  <si>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</si>
  <si>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</si>
  <si>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</si>
  <si>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</si>
  <si>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</si>
  <si>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</si>
  <si>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</si>
  <si>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</si>
  <si>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</si>
  <si>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</si>
  <si>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</si>
  <si>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</si>
  <si>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</si>
  <si>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</si>
  <si>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</si>
  <si>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</si>
  <si>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</si>
  <si>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</si>
  <si>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</si>
  <si>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</si>
  <si>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</si>
  <si>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</si>
  <si>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</si>
  <si>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</si>
  <si>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</si>
  <si>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</si>
  <si>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</si>
  <si>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</si>
  <si>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</si>
  <si>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</si>
  <si>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</si>
  <si>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</si>
  <si>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</si>
  <si>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</si>
  <si>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</si>
  <si>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</si>
  <si>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</si>
  <si>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</si>
  <si>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</si>
  <si>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</si>
  <si>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</si>
  <si>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</si>
  <si>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</si>
  <si>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</si>
  <si>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</si>
  <si>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</si>
  <si>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</si>
  <si>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</si>
  <si>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</si>
  <si>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</si>
  <si>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</si>
  <si>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</si>
  <si>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</si>
  <si>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</si>
  <si>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</si>
  <si>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</si>
  <si>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</si>
  <si>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</si>
  <si>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</si>
  <si>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</si>
  <si>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</si>
  <si>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</si>
  <si>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</si>
  <si>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</si>
  <si>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</si>
  <si>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</si>
  <si>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</si>
  <si>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</si>
  <si>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</si>
  <si>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</si>
  <si>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</si>
  <si>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</si>
  <si>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</si>
  <si>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</si>
  <si>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</si>
  <si>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</si>
  <si>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</si>
  <si>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</si>
  <si>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</si>
  <si>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</si>
  <si>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</si>
  <si>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</si>
  <si>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</si>
  <si>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</si>
  <si>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</si>
  <si>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</si>
  <si>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</si>
  <si>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</si>
  <si>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</si>
  <si>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</si>
  <si>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</si>
  <si>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</si>
  <si>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</si>
  <si>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</si>
  <si>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</si>
  <si>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</si>
  <si>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</si>
  <si>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</si>
  <si>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</si>
  <si>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</si>
  <si>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</si>
  <si>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</si>
  <si>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</si>
  <si>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</si>
  <si>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</si>
  <si>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</si>
  <si>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</si>
  <si>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</si>
  <si>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</si>
  <si>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</si>
  <si>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</si>
  <si>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</si>
  <si>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</si>
  <si>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</si>
  <si>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</si>
  <si>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</si>
  <si>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</si>
  <si>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</si>
  <si>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</si>
  <si>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</si>
  <si>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</si>
  <si>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</si>
  <si>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</si>
  <si>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</si>
  <si>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</si>
  <si>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</si>
  <si>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</si>
  <si>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</si>
  <si>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</si>
  <si>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</si>
  <si>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</si>
  <si>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</si>
  <si>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</si>
  <si>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</si>
  <si>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</si>
  <si>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</si>
  <si>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</si>
  <si>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</si>
  <si>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</si>
  <si>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</si>
  <si>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</si>
  <si>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</si>
  <si>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</si>
  <si>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</si>
  <si>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</si>
  <si>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</si>
  <si>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</si>
  <si>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</si>
  <si>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</si>
  <si>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</si>
  <si>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</si>
  <si>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</si>
  <si>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</si>
  <si>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</si>
  <si>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</si>
  <si>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</si>
  <si>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</si>
  <si>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</si>
  <si>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</si>
  <si>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</si>
  <si>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</si>
  <si>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</si>
  <si>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</si>
  <si>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</si>
  <si>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</si>
  <si>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</si>
  <si>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</si>
  <si>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</si>
  <si>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</si>
  <si>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</si>
  <si>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</si>
  <si>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</si>
  <si>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</si>
  <si>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</si>
  <si>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</si>
  <si>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</si>
  <si>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</si>
  <si>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</si>
  <si>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</si>
  <si>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</si>
  <si>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</si>
  <si>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</si>
  <si>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</si>
  <si>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</si>
  <si>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</si>
  <si>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</si>
  <si>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</si>
  <si>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</si>
  <si>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</si>
  <si>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</si>
  <si>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</si>
  <si>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</si>
  <si>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</si>
  <si>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</si>
  <si>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</si>
  <si>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</si>
  <si>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</si>
  <si>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</si>
  <si>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</si>
  <si>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</si>
  <si>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</si>
  <si>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</si>
  <si>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</si>
  <si>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</si>
  <si>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</si>
  <si>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</si>
  <si>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</si>
  <si>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</si>
  <si>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</si>
  <si>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</si>
  <si>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</si>
  <si>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</si>
  <si>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</si>
  <si>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</si>
  <si>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</si>
  <si>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</si>
  <si>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</si>
  <si>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</si>
  <si>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</si>
  <si>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</si>
  <si>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</si>
  <si>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</si>
  <si>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</si>
  <si>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</si>
  <si>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</si>
  <si>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</si>
  <si>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</si>
  <si>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</si>
  <si>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</si>
  <si>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</si>
  <si>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</si>
  <si>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</si>
  <si>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</si>
  <si>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</si>
  <si>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</si>
  <si>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</si>
  <si>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</si>
  <si>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</si>
  <si>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</si>
  <si>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</si>
  <si>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</si>
  <si>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</si>
  <si>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</si>
  <si>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</si>
  <si>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</si>
  <si>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</si>
  <si>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</si>
  <si>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</si>
  <si>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</si>
  <si>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</si>
  <si>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</si>
  <si>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</si>
  <si>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</si>
  <si>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</si>
  <si>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</si>
  <si>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</si>
  <si>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</si>
  <si>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</si>
  <si>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</si>
  <si>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</si>
  <si>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</si>
  <si>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</si>
  <si>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</si>
  <si>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</si>
  <si>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</si>
  <si>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</si>
  <si>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</si>
  <si>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</si>
  <si>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</si>
  <si>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</si>
  <si>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</si>
  <si>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</si>
  <si>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</si>
  <si>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</si>
  <si>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</si>
  <si>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</si>
  <si>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</si>
  <si>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</si>
  <si>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</si>
  <si>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</si>
  <si>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</si>
  <si>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</si>
  <si>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</si>
  <si>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</si>
  <si>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</si>
  <si>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</si>
  <si>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</si>
  <si>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</si>
  <si>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</si>
  <si>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</si>
  <si>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</si>
  <si>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</si>
  <si>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</si>
  <si>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</si>
  <si>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</si>
  <si>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</si>
  <si>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</si>
  <si>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</si>
  <si>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</si>
  <si>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</si>
  <si>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</si>
  <si>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</si>
  <si>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</si>
  <si>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</si>
  <si>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</si>
  <si>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</si>
  <si>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</si>
  <si>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</si>
  <si>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</si>
  <si>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</si>
  <si>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</si>
  <si>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</si>
  <si>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</si>
  <si>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</si>
  <si>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</si>
  <si>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</si>
  <si>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</si>
  <si>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</si>
  <si>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</si>
  <si>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</si>
  <si>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</si>
  <si>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</si>
  <si>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</si>
  <si>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</si>
  <si>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</si>
  <si>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</si>
  <si>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</si>
  <si>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</si>
  <si>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</si>
  <si>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</si>
  <si>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</si>
  <si>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</si>
  <si>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</si>
  <si>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</si>
  <si>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</si>
  <si>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</si>
  <si>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</si>
  <si>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</si>
  <si>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</si>
  <si>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</si>
  <si>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</si>
  <si>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</si>
  <si>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</si>
  <si>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</si>
  <si>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</si>
  <si>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</si>
  <si>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</si>
  <si>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</si>
  <si>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</si>
  <si>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</si>
  <si>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</si>
  <si>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</si>
  <si>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</si>
  <si>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</si>
  <si>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</si>
  <si>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</si>
  <si>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</si>
  <si>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</si>
  <si>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</si>
  <si>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</si>
  <si>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</si>
  <si>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</si>
  <si>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</si>
  <si>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</si>
  <si>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</si>
  <si>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</si>
  <si>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</si>
  <si>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</si>
  <si>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</si>
  <si>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</si>
  <si>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</si>
  <si>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</si>
  <si>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</si>
  <si>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</si>
  <si>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</si>
  <si>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</si>
  <si>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</si>
  <si>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</si>
  <si>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</si>
  <si>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</si>
  <si>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</si>
  <si>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</si>
  <si>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</si>
  <si>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</si>
  <si>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</si>
  <si>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</si>
  <si>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</si>
  <si>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</si>
  <si>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</si>
  <si>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</si>
  <si>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</si>
  <si>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</si>
  <si>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</si>
  <si>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</si>
  <si>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</si>
  <si>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</si>
  <si>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</si>
  <si>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</si>
  <si>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</si>
  <si>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</si>
  <si>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</si>
  <si>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</si>
  <si>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</si>
  <si>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</si>
  <si>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</si>
  <si>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</si>
  <si>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</si>
  <si>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</si>
  <si>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</si>
  <si>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</si>
  <si>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</si>
  <si>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</si>
  <si>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</si>
  <si>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</si>
  <si>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</si>
  <si>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</si>
  <si>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</si>
  <si>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</si>
  <si>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</si>
  <si>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</si>
  <si>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</si>
  <si>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</si>
  <si>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</si>
  <si>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</si>
  <si>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</si>
  <si>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</si>
  <si>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</si>
  <si>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</si>
  <si>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</si>
  <si>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</si>
  <si>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</si>
  <si>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</si>
  <si>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</si>
  <si>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</si>
  <si>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</si>
  <si>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</si>
  <si>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</si>
  <si>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</si>
  <si>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</si>
  <si>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</si>
  <si>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</si>
  <si>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</si>
  <si>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</si>
  <si>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</si>
  <si>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</si>
  <si>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</si>
  <si>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</si>
  <si>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</si>
  <si>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</si>
  <si>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</si>
  <si>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</si>
  <si>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</si>
  <si>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</si>
  <si>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</si>
  <si>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</si>
  <si>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</si>
  <si>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</si>
  <si>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</si>
  <si>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</si>
  <si>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</si>
  <si>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</si>
  <si>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</si>
  <si>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</si>
  <si>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</si>
  <si>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</si>
  <si>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</si>
  <si>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</si>
  <si>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</si>
  <si>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</si>
  <si>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</si>
  <si>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</si>
  <si>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</si>
  <si>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</si>
  <si>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</si>
  <si>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</si>
  <si>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</si>
  <si>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</si>
  <si>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</si>
  <si>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</si>
  <si>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</si>
  <si>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</si>
  <si>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</si>
  <si>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</si>
  <si>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</si>
  <si>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</si>
  <si>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</si>
  <si>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</si>
  <si>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</si>
  <si>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</si>
  <si>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</si>
  <si>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</si>
  <si>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</si>
  <si>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</si>
  <si>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</si>
  <si>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</si>
  <si>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</si>
  <si>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</si>
  <si>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</si>
  <si>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</si>
  <si>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</si>
  <si>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</si>
  <si>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</si>
  <si>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</si>
  <si>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</si>
  <si>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</si>
  <si>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</si>
  <si>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</si>
  <si>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</si>
  <si>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</si>
  <si>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</si>
  <si>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</si>
  <si>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</si>
  <si>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</si>
  <si>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</si>
  <si>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</si>
  <si>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</si>
  <si>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</si>
  <si>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</si>
  <si>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</si>
  <si>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</si>
  <si>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</si>
  <si>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</si>
  <si>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</si>
  <si>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</si>
  <si>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</si>
  <si>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</si>
  <si>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</si>
  <si>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</si>
  <si>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</si>
  <si>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</si>
  <si>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</si>
  <si>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</si>
  <si>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</si>
  <si>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</si>
  <si>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</si>
  <si>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</si>
  <si>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</si>
  <si>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</si>
  <si>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</si>
  <si>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</si>
  <si>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</si>
  <si>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</si>
  <si>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</si>
  <si>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</si>
  <si>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</si>
  <si>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</si>
  <si>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</si>
  <si>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</si>
  <si>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</si>
  <si>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</si>
  <si>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</si>
  <si>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</si>
  <si>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</si>
  <si>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</si>
  <si>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</si>
  <si>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</si>
  <si>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</si>
  <si>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</si>
  <si>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</si>
  <si>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</si>
  <si>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</si>
  <si>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</si>
  <si>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</si>
  <si>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</si>
  <si>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</si>
  <si>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</si>
  <si>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</si>
  <si>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</si>
  <si>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</si>
  <si>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</si>
  <si>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</si>
  <si>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</si>
  <si>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</si>
  <si>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</si>
  <si>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</si>
  <si>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</si>
  <si>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</si>
  <si>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</si>
  <si>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</si>
  <si>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</si>
  <si>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</si>
  <si>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</si>
  <si>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</si>
  <si>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</si>
  <si>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</si>
  <si>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</si>
  <si>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</si>
  <si>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</si>
  <si>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</si>
  <si>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</si>
  <si>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</si>
  <si>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</si>
  <si>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</si>
  <si>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</si>
  <si>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</si>
  <si>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</si>
  <si>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</si>
  <si>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</si>
  <si>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</si>
  <si>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</si>
  <si>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</si>
  <si>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</si>
  <si>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</si>
  <si>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</si>
  <si>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</si>
  <si>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</si>
  <si>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</si>
  <si>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</si>
  <si>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</si>
  <si>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</si>
  <si>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</si>
  <si>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</si>
  <si>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</si>
  <si>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</si>
  <si>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</si>
  <si>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</si>
  <si>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</si>
  <si>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</si>
  <si>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</si>
  <si>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</si>
  <si>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</si>
  <si>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</si>
  <si>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</si>
  <si>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</si>
  <si>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</si>
  <si>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</si>
  <si>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</si>
  <si>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</si>
  <si>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</si>
  <si>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</si>
  <si>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</si>
  <si>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</si>
  <si>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</si>
  <si>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</si>
  <si>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</si>
  <si>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</si>
  <si>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</si>
  <si>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</si>
  <si>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</si>
  <si>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</si>
  <si>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</si>
  <si>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</si>
  <si>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</si>
  <si>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</si>
  <si>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</si>
  <si>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</si>
  <si>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</si>
  <si>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</si>
  <si>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</si>
  <si>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</si>
  <si>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</si>
  <si>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</si>
  <si>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</si>
  <si>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</si>
  <si>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</si>
  <si>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</si>
  <si>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</si>
  <si>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</si>
  <si>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</si>
  <si>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</si>
  <si>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</si>
  <si>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</si>
  <si>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</si>
  <si>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</si>
  <si>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</si>
  <si>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</si>
  <si>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</si>
  <si>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</si>
  <si>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</si>
  <si>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</si>
  <si>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</si>
  <si>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</si>
  <si>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</si>
  <si>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</si>
  <si>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</si>
  <si>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</si>
  <si>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</si>
  <si>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</si>
  <si>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</si>
  <si>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</si>
  <si>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</si>
  <si>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</si>
  <si>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</si>
  <si>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</si>
  <si>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</si>
  <si>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</si>
  <si>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</si>
  <si>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</si>
  <si>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</si>
  <si>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</si>
  <si>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</si>
  <si>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</si>
  <si>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</si>
  <si>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</si>
  <si>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</si>
  <si>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</si>
  <si>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</si>
  <si>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</si>
  <si>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</si>
  <si>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</si>
  <si>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</si>
  <si>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</si>
  <si>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</si>
  <si>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</si>
  <si>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</si>
  <si>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</si>
  <si>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</si>
  <si>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</si>
  <si>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</si>
  <si>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</si>
  <si>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</si>
  <si>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</si>
  <si>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</si>
  <si>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</si>
  <si>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</si>
  <si>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</si>
  <si>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</si>
  <si>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</si>
  <si>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</si>
  <si>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</si>
  <si>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</si>
  <si>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</si>
  <si>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</si>
  <si>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</si>
  <si>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</si>
  <si>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</si>
  <si>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</si>
  <si>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</si>
  <si>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</si>
  <si>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</si>
  <si>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</si>
  <si>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</si>
  <si>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</si>
  <si>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</si>
  <si>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</si>
  <si>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</si>
  <si>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</si>
  <si>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</si>
  <si>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</si>
  <si>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</si>
  <si>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</si>
  <si>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</si>
  <si>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</si>
  <si>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</si>
  <si>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</si>
  <si>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</si>
  <si>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</si>
  <si>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</si>
  <si>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</si>
  <si>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</si>
  <si>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</si>
  <si>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</si>
  <si>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</si>
  <si>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</si>
  <si>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</si>
  <si>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</si>
  <si>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</si>
  <si>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</si>
  <si>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</si>
  <si>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</si>
  <si>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</si>
  <si>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</si>
  <si>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</si>
  <si>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</si>
  <si>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</si>
  <si>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</si>
  <si>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</si>
  <si>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</si>
  <si>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</si>
  <si>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</si>
  <si>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</si>
  <si>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</si>
  <si>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</si>
  <si>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</si>
  <si>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</si>
  <si>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</si>
  <si>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</si>
  <si>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</si>
  <si>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</si>
  <si>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</si>
  <si>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</si>
  <si>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</si>
  <si>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</si>
  <si>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</si>
  <si>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</si>
  <si>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</si>
  <si>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</si>
  <si>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</si>
  <si>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</si>
  <si>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</si>
  <si>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</si>
  <si>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</si>
  <si>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</si>
  <si>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</si>
  <si>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</si>
  <si>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</si>
  <si>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</si>
  <si>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</si>
  <si>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</si>
  <si>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</si>
  <si>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</si>
  <si>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</si>
  <si>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</si>
  <si>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</si>
  <si>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</si>
  <si>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</si>
  <si>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</si>
  <si>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</si>
  <si>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</si>
  <si>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</si>
  <si>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</si>
  <si>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</si>
  <si>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</si>
  <si>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</si>
  <si>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</si>
  <si>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</si>
  <si>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</si>
  <si>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</si>
  <si>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</si>
  <si>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</si>
  <si>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</si>
  <si>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</si>
  <si>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</si>
  <si>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</si>
  <si>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</si>
  <si>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</si>
  <si>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</si>
  <si>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</si>
  <si>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</si>
  <si>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</si>
  <si>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</si>
  <si>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</si>
  <si>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</si>
  <si>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</si>
  <si>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</si>
  <si>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</si>
  <si>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</si>
  <si>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</si>
  <si>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</si>
  <si>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</si>
  <si>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</si>
  <si>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</si>
  <si>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</si>
  <si>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</si>
  <si>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</si>
  <si>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</si>
  <si>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</si>
  <si>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</si>
  <si>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</si>
  <si>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</si>
  <si>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</si>
  <si>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</si>
  <si>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</si>
  <si>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</si>
  <si>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</si>
  <si>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</si>
  <si>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</si>
  <si>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</si>
  <si>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</si>
  <si>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</si>
  <si>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</si>
  <si>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</si>
  <si>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</si>
  <si>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</si>
  <si>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</si>
  <si>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</si>
  <si>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</si>
  <si>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</si>
  <si>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</si>
  <si>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</si>
  <si>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</si>
  <si>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</si>
  <si>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</si>
  <si>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</si>
  <si>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</si>
  <si>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</si>
  <si>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</si>
  <si>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</si>
  <si>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</si>
  <si>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</si>
  <si>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</si>
  <si>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</si>
  <si>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</si>
  <si>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</si>
  <si>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</si>
  <si>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</si>
  <si>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</si>
  <si>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</si>
  <si>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</si>
  <si>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</si>
  <si>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</si>
  <si>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</si>
  <si>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</si>
  <si>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</si>
  <si>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</si>
  <si>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</si>
  <si>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</si>
  <si>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</si>
  <si>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</si>
  <si>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</si>
  <si>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</si>
  <si>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</si>
  <si>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</si>
  <si>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</si>
  <si>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</si>
  <si>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</si>
  <si>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</si>
  <si>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</si>
  <si>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</si>
  <si>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</si>
  <si>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</si>
  <si>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</si>
  <si>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</si>
  <si>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</si>
  <si>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</si>
  <si>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</si>
  <si>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</si>
  <si>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</si>
  <si>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</si>
  <si>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</si>
  <si>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</si>
  <si>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</si>
  <si>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</si>
  <si>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</si>
  <si>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</si>
  <si>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</si>
  <si>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</si>
  <si>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</si>
  <si>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</si>
  <si>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</si>
  <si>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</si>
  <si>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</si>
  <si>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</si>
  <si>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</si>
  <si>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</si>
  <si>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</si>
  <si>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</si>
  <si>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</si>
  <si>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</si>
  <si>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</si>
  <si>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</si>
  <si>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</si>
  <si>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</si>
  <si>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</si>
  <si>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</si>
  <si>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</si>
  <si>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</si>
  <si>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</si>
  <si>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</si>
  <si>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</si>
  <si>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</si>
  <si>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</si>
  <si>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</si>
  <si>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</si>
  <si>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</si>
  <si>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</si>
  <si>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</si>
  <si>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</si>
  <si>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</si>
  <si>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</si>
  <si>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</si>
  <si>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</si>
  <si>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</si>
  <si>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</si>
  <si>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</si>
  <si>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</si>
  <si>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</si>
  <si>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</si>
  <si>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</si>
  <si>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</si>
  <si>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</si>
  <si>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</si>
  <si>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</si>
  <si>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</si>
  <si>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</si>
  <si>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</si>
  <si>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</si>
  <si>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</si>
  <si>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</si>
  <si>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</si>
  <si>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</si>
  <si>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</si>
  <si>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</si>
  <si>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</si>
  <si>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</si>
  <si>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</si>
  <si>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</si>
  <si>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</si>
  <si>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</si>
  <si>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</si>
  <si>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</si>
  <si>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</si>
  <si>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</si>
  <si>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</si>
  <si>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</si>
  <si>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</si>
  <si>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</si>
  <si>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</si>
  <si>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</si>
  <si>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</si>
  <si>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</si>
  <si>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</si>
  <si>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</si>
  <si>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</si>
  <si>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</si>
  <si>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</si>
  <si>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</si>
  <si>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</si>
  <si>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</si>
  <si>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</si>
  <si>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</si>
  <si>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</si>
  <si>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</si>
  <si>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</si>
  <si>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</si>
  <si>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</si>
  <si>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</si>
  <si>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</si>
  <si>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</si>
  <si>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</si>
  <si>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</si>
  <si>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</si>
  <si>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</si>
  <si>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</si>
  <si>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</si>
  <si>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</si>
  <si>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</si>
  <si>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</si>
  <si>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</si>
  <si>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</si>
  <si>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</si>
  <si>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</si>
  <si>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</si>
  <si>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</si>
  <si>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</si>
  <si>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</si>
  <si>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</si>
  <si>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</si>
  <si>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</si>
  <si>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</si>
  <si>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</si>
  <si>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</si>
  <si>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</si>
  <si>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</si>
  <si>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</si>
  <si>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</si>
  <si>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</si>
  <si>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</si>
  <si>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</si>
  <si>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</si>
  <si>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</si>
  <si>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</si>
  <si>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</si>
  <si>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</si>
  <si>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</si>
  <si>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</si>
  <si>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</si>
  <si>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</si>
  <si>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</si>
  <si>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</si>
  <si>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</si>
  <si>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</si>
  <si>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</si>
  <si>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</si>
  <si>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</si>
  <si>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</si>
  <si>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</si>
  <si>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</si>
  <si>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</si>
  <si>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</si>
  <si>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</si>
  <si>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</si>
  <si>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</si>
  <si>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</si>
  <si>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</si>
  <si>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</si>
  <si>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</si>
  <si>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</si>
  <si>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</si>
  <si>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</si>
  <si>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</si>
  <si>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</si>
  <si>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</si>
  <si>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</si>
  <si>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</si>
  <si>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</si>
  <si>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</si>
  <si>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</si>
  <si>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</si>
  <si>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</si>
  <si>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</si>
  <si>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</si>
  <si>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</si>
  <si>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</si>
  <si>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</si>
  <si>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</si>
  <si>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</si>
  <si>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</si>
  <si>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</si>
  <si>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</si>
  <si>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</si>
  <si>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</si>
  <si>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</si>
  <si>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</si>
  <si>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</si>
  <si>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</si>
  <si>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</si>
  <si>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</si>
  <si>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</si>
  <si>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</si>
  <si>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</si>
  <si>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</si>
  <si>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</si>
  <si>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</si>
  <si>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</si>
  <si>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</si>
  <si>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</si>
  <si>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</si>
  <si>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</si>
  <si>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</si>
  <si>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</si>
  <si>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</si>
  <si>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</si>
  <si>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</si>
  <si>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</si>
  <si>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</si>
  <si>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</si>
  <si>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</si>
  <si>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</si>
  <si>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</si>
  <si>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</si>
  <si>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</si>
  <si>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</si>
  <si>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</si>
  <si>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</si>
  <si>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</si>
  <si>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</si>
  <si>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</si>
  <si>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</si>
  <si>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</si>
  <si>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</si>
  <si>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</si>
  <si>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</si>
  <si>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</si>
  <si>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</si>
  <si>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</si>
  <si>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</si>
  <si>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</si>
  <si>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</si>
  <si>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</si>
  <si>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</si>
  <si>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</si>
  <si>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</si>
  <si>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</si>
  <si>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</si>
  <si>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</si>
  <si>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</si>
  <si>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</si>
  <si>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</si>
  <si>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</si>
  <si>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</si>
  <si>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</si>
  <si>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</si>
  <si>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</si>
  <si>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</si>
  <si>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</si>
  <si>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</si>
  <si>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</si>
  <si>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</si>
  <si>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</si>
  <si>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</si>
  <si>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</si>
  <si>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</si>
  <si>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</si>
  <si>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</si>
  <si>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</si>
  <si>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</si>
  <si>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</si>
  <si>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</si>
  <si>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</si>
  <si>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</si>
  <si>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</si>
  <si>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</si>
  <si>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</si>
  <si>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</si>
  <si>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</si>
  <si>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</si>
  <si>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</si>
  <si>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</si>
  <si>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</si>
  <si>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</si>
  <si>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</si>
  <si>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</si>
  <si>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</si>
  <si>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</si>
  <si>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</si>
  <si>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</si>
  <si>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</si>
  <si>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</si>
  <si>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</si>
  <si>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</si>
  <si>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</si>
  <si>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</si>
  <si>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</si>
  <si>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</si>
  <si>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</si>
  <si>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</si>
  <si>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</si>
  <si>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</si>
  <si>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</si>
  <si>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</si>
  <si>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</si>
  <si>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</si>
  <si>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</si>
  <si>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</si>
  <si>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</si>
  <si>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</si>
  <si>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</si>
  <si>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</si>
  <si>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</si>
  <si>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</si>
  <si>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</si>
  <si>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</si>
  <si>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</si>
  <si>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</si>
  <si>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</si>
  <si>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</si>
  <si>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</si>
  <si>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</si>
  <si>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</si>
  <si>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</si>
  <si>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</si>
  <si>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</si>
  <si>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</si>
  <si>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</si>
  <si>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</si>
  <si>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</si>
  <si>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</si>
  <si>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</si>
  <si>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</si>
  <si>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</si>
  <si>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</si>
  <si>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</si>
  <si>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</si>
  <si>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</si>
  <si>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</si>
  <si>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</si>
  <si>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</si>
  <si>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</si>
  <si>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</si>
  <si>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</si>
  <si>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</si>
  <si>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</si>
  <si>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</si>
  <si>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</si>
  <si>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</si>
  <si>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</si>
  <si>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</si>
  <si>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</si>
  <si>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</si>
  <si>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</si>
  <si>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</si>
  <si>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</si>
  <si>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</si>
  <si>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</si>
  <si>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</si>
  <si>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</si>
  <si>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</si>
  <si>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</si>
  <si>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</si>
  <si>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</si>
  <si>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</si>
  <si>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</si>
  <si>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</si>
  <si>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</si>
  <si>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</si>
  <si>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</si>
  <si>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</si>
  <si>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</si>
  <si>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</si>
  <si>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</si>
  <si>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</si>
  <si>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</si>
  <si>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</si>
  <si>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</si>
  <si>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</si>
  <si>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</si>
  <si>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</si>
  <si>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</si>
  <si>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</si>
  <si>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</si>
  <si>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</si>
  <si>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</si>
  <si>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</si>
  <si>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</si>
  <si>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</si>
  <si>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</si>
  <si>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</si>
  <si>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</si>
  <si>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</si>
  <si>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</si>
  <si>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</si>
  <si>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</si>
  <si>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</si>
  <si>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</si>
  <si>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</si>
  <si>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</si>
  <si>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</si>
  <si>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</si>
  <si>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</si>
  <si>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</si>
  <si>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</si>
  <si>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</si>
  <si>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</si>
  <si>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</si>
  <si>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</si>
  <si>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</si>
  <si>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</si>
  <si>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</si>
  <si>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</si>
  <si>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</si>
  <si>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</si>
  <si>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</si>
  <si>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</si>
  <si>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</si>
  <si>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</si>
  <si>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</si>
  <si>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</si>
  <si>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</si>
  <si>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</si>
  <si>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</si>
  <si>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</si>
  <si>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</si>
  <si>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</si>
  <si>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</si>
  <si>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</si>
  <si>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</si>
  <si>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</si>
  <si>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</si>
  <si>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</si>
  <si>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</si>
  <si>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</si>
  <si>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</si>
  <si>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</si>
  <si>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</si>
  <si>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</si>
  <si>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</si>
  <si>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</si>
  <si>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</si>
  <si>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</si>
  <si>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</si>
  <si>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</si>
  <si>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</si>
  <si>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</si>
  <si>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</si>
  <si>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</si>
  <si>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</si>
  <si>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</si>
  <si>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</si>
  <si>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</si>
  <si>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</si>
  <si>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</si>
  <si>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</si>
  <si>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</si>
  <si>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</si>
  <si>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</si>
  <si>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</si>
  <si>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</si>
  <si>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</si>
  <si>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</si>
  <si>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</si>
  <si>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</si>
  <si>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</si>
  <si>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</si>
  <si>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</si>
  <si>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</si>
  <si>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</si>
  <si>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</si>
  <si>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</si>
  <si>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</si>
  <si>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</si>
  <si>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</si>
  <si>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</si>
  <si>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</si>
  <si>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</si>
  <si>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</si>
  <si>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</si>
  <si>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</si>
  <si>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</si>
  <si>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</si>
  <si>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</si>
  <si>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</si>
  <si>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</si>
  <si>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</si>
  <si>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</si>
  <si>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</si>
  <si>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</si>
  <si>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</si>
  <si>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</si>
  <si>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</si>
  <si>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</si>
  <si>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</si>
  <si>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</si>
  <si>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</si>
  <si>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</si>
  <si>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</si>
  <si>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</si>
  <si>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</si>
  <si>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</si>
  <si>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</si>
  <si>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</si>
  <si>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</si>
  <si>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</si>
  <si>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</si>
  <si>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</si>
  <si>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</si>
  <si>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</si>
  <si>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</si>
  <si>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</si>
  <si>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</si>
  <si>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</si>
  <si>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</si>
  <si>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</si>
  <si>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</si>
  <si>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</si>
  <si>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</si>
  <si>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</si>
  <si>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</si>
  <si>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</si>
  <si>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</si>
  <si>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</si>
  <si>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</si>
  <si>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</si>
  <si>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</si>
  <si>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</si>
  <si>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</si>
  <si>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</si>
  <si>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</si>
  <si>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</si>
  <si>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</si>
  <si>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</si>
  <si>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</si>
  <si>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</si>
  <si>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</si>
  <si>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</si>
  <si>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</si>
  <si>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</si>
  <si>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</si>
  <si>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</si>
  <si>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</si>
  <si>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</si>
  <si>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</si>
  <si>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</si>
  <si>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</si>
  <si>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</si>
  <si>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</si>
  <si>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</si>
  <si>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</si>
  <si>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</si>
  <si>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</si>
  <si>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</si>
  <si>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</si>
  <si>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</si>
  <si>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</si>
  <si>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</si>
  <si>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</si>
  <si>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</si>
  <si>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</si>
  <si>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</si>
  <si>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</si>
  <si>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</si>
  <si>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</si>
  <si>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</si>
  <si>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</si>
  <si>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</si>
  <si>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</si>
  <si>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</si>
  <si>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</si>
  <si>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</si>
  <si>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</si>
  <si>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</si>
  <si>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</si>
  <si>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</si>
  <si>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</si>
  <si>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</si>
  <si>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</si>
  <si>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</si>
  <si>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</si>
  <si>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</si>
  <si>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</si>
  <si>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</si>
  <si>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</si>
  <si>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</si>
  <si>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</si>
  <si>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</si>
  <si>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</si>
  <si>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</si>
  <si>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</si>
  <si>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</si>
  <si>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</si>
  <si>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</si>
  <si>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</si>
  <si>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</si>
  <si>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</si>
  <si>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</si>
  <si>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</si>
  <si>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</si>
  <si>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</si>
  <si>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</si>
  <si>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</si>
  <si>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</si>
  <si>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</si>
  <si>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</si>
  <si>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</si>
  <si>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</si>
  <si>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</si>
  <si>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</si>
  <si>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</si>
  <si>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</si>
  <si>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</si>
  <si>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</si>
  <si>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</si>
  <si>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</si>
  <si>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</si>
  <si>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</si>
  <si>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</si>
  <si>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</si>
  <si>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</si>
  <si>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</si>
  <si>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</si>
  <si>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</si>
  <si>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</si>
  <si>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</si>
  <si>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</si>
  <si>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</si>
  <si>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</si>
  <si>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</si>
  <si>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</si>
  <si>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</si>
  <si>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</si>
  <si>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</si>
  <si>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</si>
  <si>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</si>
  <si>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</si>
  <si>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</si>
  <si>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</si>
  <si>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</si>
  <si>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</si>
  <si>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</si>
  <si>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</si>
  <si>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</si>
  <si>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</si>
  <si>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</si>
  <si>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</si>
  <si>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</si>
  <si>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</si>
  <si>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</si>
  <si>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</si>
  <si>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</si>
  <si>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</si>
  <si>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</si>
  <si>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</si>
  <si>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</si>
  <si>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</si>
  <si>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</si>
  <si>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</si>
  <si>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</si>
  <si>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</si>
  <si>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</si>
  <si>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</si>
  <si>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</si>
  <si>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</si>
  <si>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</si>
  <si>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</si>
  <si>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</si>
  <si>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</si>
  <si>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</si>
  <si>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</si>
  <si>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</si>
  <si>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</si>
  <si>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</si>
  <si>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</si>
  <si>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</si>
  <si>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</si>
  <si>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</si>
  <si>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</si>
  <si>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</si>
  <si>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</si>
  <si>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</si>
  <si>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</si>
  <si>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</si>
  <si>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</si>
  <si>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</si>
  <si>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</si>
  <si>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</si>
  <si>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</si>
  <si>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</si>
  <si>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</si>
  <si>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</si>
  <si>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</si>
  <si>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</si>
  <si>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</si>
  <si>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</si>
  <si>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</si>
  <si>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</si>
  <si>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</si>
  <si>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</si>
  <si>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</si>
  <si>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</si>
  <si>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</si>
  <si>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</si>
  <si>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</si>
  <si>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</si>
  <si>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</si>
  <si>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</si>
  <si>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</si>
  <si>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</si>
  <si>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</si>
  <si>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</si>
  <si>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</si>
  <si>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</si>
  <si>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</si>
  <si>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</si>
  <si>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</si>
  <si>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</si>
  <si>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</si>
  <si>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</si>
  <si>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</si>
  <si>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</si>
  <si>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</si>
  <si>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</si>
  <si>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</si>
  <si>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</si>
  <si>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</si>
  <si>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</si>
  <si>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</si>
  <si>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</si>
  <si>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</si>
  <si>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</si>
  <si>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</si>
  <si>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</si>
  <si>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</si>
  <si>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</si>
  <si>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</si>
  <si>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</si>
  <si>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</si>
  <si>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</si>
  <si>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</si>
  <si>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</si>
  <si>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</si>
  <si>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</si>
  <si>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</si>
  <si>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</si>
  <si>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</si>
  <si>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</si>
  <si>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</si>
  <si>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</si>
  <si>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</si>
  <si>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</si>
  <si>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</si>
  <si>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</si>
  <si>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</si>
  <si>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</si>
  <si>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</si>
  <si>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</si>
  <si>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</si>
  <si>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</si>
  <si>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</si>
  <si>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</si>
  <si>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</si>
  <si>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</si>
  <si>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</si>
  <si>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</si>
  <si>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</si>
  <si>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</si>
  <si>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</si>
  <si>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</si>
  <si>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</si>
  <si>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</si>
  <si>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</si>
  <si>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</si>
  <si>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</si>
  <si>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</si>
  <si>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</si>
  <si>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</si>
  <si>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</si>
  <si>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</si>
  <si>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</si>
  <si>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</si>
  <si>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</si>
  <si>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</si>
  <si>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</si>
  <si>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</si>
  <si>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</si>
  <si>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</si>
  <si>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</si>
  <si>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</si>
  <si>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</si>
  <si>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</si>
  <si>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</si>
  <si>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</si>
  <si>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</si>
  <si>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</si>
  <si>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</si>
  <si>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</si>
  <si>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</si>
  <si>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</si>
  <si>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</si>
  <si>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</si>
  <si>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</si>
  <si>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</si>
  <si>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</si>
  <si>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</si>
  <si>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</si>
  <si>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</si>
  <si>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</si>
  <si>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</si>
  <si>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</si>
  <si>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</si>
  <si>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</si>
  <si>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</si>
  <si>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</si>
  <si>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</si>
  <si>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</si>
  <si>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</si>
  <si>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</si>
  <si>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</si>
  <si>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</si>
  <si>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</si>
  <si>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</si>
  <si>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</si>
  <si>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</si>
  <si>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</si>
  <si>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</si>
  <si>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</si>
  <si>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</si>
  <si>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</si>
  <si>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</si>
  <si>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</si>
  <si>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</si>
  <si>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</si>
  <si>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</si>
  <si>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</si>
  <si>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</si>
  <si>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</si>
  <si>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</si>
  <si>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</si>
  <si>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</si>
  <si>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</si>
  <si>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</si>
  <si>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</si>
  <si>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</si>
  <si>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</si>
  <si>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</si>
  <si>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</si>
  <si>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</si>
  <si>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</si>
  <si>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</si>
  <si>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</si>
  <si>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</si>
  <si>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</si>
  <si>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</si>
  <si>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</si>
  <si>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</si>
  <si>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</si>
  <si>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</si>
  <si>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</si>
  <si>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</si>
  <si>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</si>
  <si>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</si>
  <si>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</si>
  <si>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</si>
  <si>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</si>
  <si>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</si>
  <si>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</si>
  <si>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</si>
  <si>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</si>
  <si>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</si>
  <si>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</si>
  <si>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</si>
  <si>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</si>
  <si>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</si>
  <si>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</si>
  <si>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</si>
  <si>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</si>
  <si>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</si>
  <si>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</si>
  <si>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</si>
  <si>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</si>
  <si>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</si>
  <si>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</si>
  <si>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</si>
  <si>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</si>
  <si>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</si>
  <si>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</si>
  <si>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</si>
  <si>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</si>
  <si>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</si>
  <si>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</si>
  <si>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</si>
  <si>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</si>
  <si>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</si>
  <si>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</si>
  <si>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</si>
  <si>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</si>
  <si>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</si>
  <si>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</si>
  <si>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</si>
  <si>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</si>
  <si>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</si>
  <si>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</si>
  <si>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</si>
  <si>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</si>
  <si>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</si>
  <si>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</si>
  <si>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</si>
  <si>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</si>
  <si>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</si>
  <si>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</si>
  <si>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</si>
  <si>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</si>
  <si>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</si>
  <si>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</si>
  <si>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</si>
  <si>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</si>
  <si>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</si>
  <si>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</si>
  <si>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</si>
  <si>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</si>
  <si>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</si>
  <si>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</si>
  <si>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</si>
  <si>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</si>
  <si>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</si>
  <si>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</si>
  <si>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</si>
  <si>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</si>
  <si>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</si>
  <si>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</si>
  <si>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</si>
  <si>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</si>
  <si>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</si>
  <si>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</si>
  <si>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</si>
  <si>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</si>
  <si>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</si>
  <si>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</si>
  <si>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</si>
  <si>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</si>
  <si>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</si>
  <si>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</si>
  <si>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</si>
  <si>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</si>
  <si>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</si>
  <si>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</si>
  <si>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</si>
  <si>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</si>
  <si>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</si>
  <si>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</si>
  <si>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</si>
  <si>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</si>
  <si>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</si>
  <si>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</si>
  <si>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</si>
  <si>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</si>
  <si>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</si>
  <si>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</si>
  <si>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</si>
  <si>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</si>
  <si>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</si>
  <si>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</si>
  <si>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</si>
  <si>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</si>
  <si>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</si>
  <si>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</si>
  <si>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</si>
  <si>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</si>
  <si>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</si>
  <si>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</si>
  <si>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</si>
  <si>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</si>
  <si>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</si>
  <si>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</si>
  <si>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</si>
  <si>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</si>
  <si>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</si>
  <si>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</si>
  <si>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</si>
  <si>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</si>
  <si>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</si>
  <si>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</si>
  <si>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</si>
  <si>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</si>
  <si>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</si>
  <si>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</si>
  <si>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</si>
  <si>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</si>
  <si>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</si>
  <si>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</si>
  <si>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</si>
  <si>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</si>
  <si>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</si>
  <si>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</si>
  <si>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</si>
  <si>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</si>
  <si>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</si>
  <si>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</si>
  <si>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</si>
  <si>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</si>
  <si>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</si>
  <si>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</si>
  <si>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</si>
  <si>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</si>
  <si>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</si>
  <si>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</si>
  <si>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</si>
  <si>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</si>
  <si>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</si>
  <si>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</si>
  <si>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</si>
  <si>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</si>
  <si>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</si>
  <si>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</si>
  <si>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</si>
  <si>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</si>
  <si>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</si>
  <si>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</si>
  <si>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</si>
  <si>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</si>
  <si>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</si>
  <si>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</si>
  <si>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</si>
  <si>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</si>
  <si>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</si>
  <si>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</si>
  <si>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</si>
  <si>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</si>
  <si>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</si>
  <si>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</si>
  <si>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</si>
  <si>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</si>
  <si>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</si>
  <si>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</si>
  <si>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</si>
  <si>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</si>
  <si>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</si>
  <si>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</si>
  <si>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</si>
  <si>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</si>
  <si>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</si>
  <si>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</si>
  <si>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</si>
  <si>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</si>
  <si>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</si>
  <si>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</si>
  <si>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</si>
  <si>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</si>
  <si>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</si>
  <si>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</si>
  <si>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</si>
  <si>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</si>
  <si>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</si>
  <si>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</si>
  <si>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</si>
  <si>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</si>
  <si>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</si>
  <si>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</si>
  <si>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</si>
  <si>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</si>
  <si>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</si>
  <si>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</si>
  <si>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</si>
  <si>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</si>
  <si>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</si>
  <si>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</si>
  <si>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</si>
  <si>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</si>
  <si>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</si>
  <si>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</si>
  <si>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</si>
  <si>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</si>
  <si>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</si>
  <si>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</si>
  <si>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</si>
  <si>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</si>
  <si>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</si>
  <si>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</si>
  <si>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</si>
  <si>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</si>
  <si>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</si>
  <si>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</si>
  <si>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</si>
  <si>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</si>
  <si>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</si>
  <si>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</si>
  <si>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</si>
  <si>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</si>
  <si>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</si>
  <si>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</si>
  <si>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</si>
  <si>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</si>
  <si>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</si>
  <si>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</si>
  <si>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</si>
  <si>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</si>
  <si>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</si>
  <si>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</si>
  <si>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</si>
  <si>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</si>
  <si>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</si>
  <si>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</si>
  <si>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</si>
  <si>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</si>
  <si>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</si>
  <si>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</si>
  <si>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</si>
  <si>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</si>
  <si>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</si>
  <si>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</si>
  <si>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</si>
  <si>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</si>
  <si>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</si>
  <si>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</si>
  <si>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</si>
  <si>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</si>
  <si>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</si>
  <si>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</si>
  <si>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</si>
  <si>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</si>
  <si>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</si>
  <si>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</si>
  <si>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</si>
  <si>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</si>
  <si>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</si>
  <si>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</si>
  <si>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</si>
  <si>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</si>
  <si>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</si>
  <si>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</si>
  <si>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</si>
  <si>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</si>
  <si>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</si>
  <si>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</si>
  <si>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</si>
  <si>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</si>
  <si>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</si>
  <si>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</si>
  <si>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</si>
  <si>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</si>
  <si>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</si>
  <si>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</si>
  <si>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</si>
  <si>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</si>
  <si>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</si>
  <si>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</si>
  <si>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</si>
  <si>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</si>
  <si>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</si>
  <si>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</si>
  <si>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</si>
  <si>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</si>
  <si>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</si>
  <si>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</si>
  <si>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</si>
  <si>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</si>
  <si>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</si>
  <si>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</si>
  <si>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</si>
  <si>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</si>
  <si>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</si>
  <si>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</si>
  <si>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</si>
  <si>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</si>
  <si>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</si>
  <si>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</si>
  <si>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</si>
  <si>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</si>
  <si>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</si>
  <si>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</si>
  <si>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</si>
  <si>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</si>
  <si>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</si>
  <si>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</si>
  <si>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</si>
  <si>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</si>
  <si>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</si>
  <si>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</si>
  <si>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</si>
  <si>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</si>
  <si>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</si>
  <si>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</si>
  <si>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</si>
  <si>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</si>
  <si>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</si>
  <si>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</si>
  <si>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</si>
  <si>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</si>
  <si>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</si>
  <si>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</si>
  <si>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</si>
  <si>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</si>
  <si>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</si>
  <si>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</si>
  <si>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</si>
  <si>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</si>
  <si>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</si>
  <si>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</si>
  <si>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</si>
  <si>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</si>
  <si>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</si>
  <si>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</si>
  <si>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</si>
  <si>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</si>
  <si>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</si>
  <si>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</si>
  <si>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</si>
  <si>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</si>
  <si>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</si>
  <si>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</si>
  <si>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</si>
  <si>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</si>
  <si>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</si>
  <si>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</si>
  <si>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</si>
  <si>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</si>
  <si>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</si>
  <si>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</si>
  <si>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</si>
  <si>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</si>
  <si>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</si>
  <si>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</si>
  <si>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</si>
  <si>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</si>
  <si>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</si>
  <si>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</si>
  <si>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</si>
  <si>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</si>
  <si>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</si>
  <si>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</si>
  <si>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</si>
  <si>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</si>
  <si>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</si>
  <si>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</si>
  <si>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</si>
  <si>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</si>
  <si>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</si>
  <si>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</si>
  <si>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</si>
  <si>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</si>
  <si>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</si>
  <si>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</si>
  <si>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</si>
  <si>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</si>
  <si>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</si>
  <si>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</si>
  <si>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</si>
  <si>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</si>
  <si>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</si>
  <si>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</si>
  <si>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</si>
  <si>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</si>
  <si>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</si>
  <si>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</si>
  <si>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</si>
  <si>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</si>
  <si>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</si>
  <si>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</si>
  <si>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</si>
  <si>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</si>
  <si>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</si>
  <si>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</si>
  <si>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</si>
  <si>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</si>
  <si>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</si>
  <si>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</si>
  <si>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</si>
  <si>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</si>
  <si>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</si>
  <si>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</si>
  <si>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</si>
  <si>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</si>
  <si>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</si>
  <si>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</si>
  <si>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</si>
  <si>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</si>
  <si>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</si>
  <si>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</si>
  <si>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</si>
  <si>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</si>
  <si>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</si>
  <si>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</si>
  <si>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</si>
  <si>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</si>
  <si>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</si>
  <si>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</si>
  <si>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</si>
  <si>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</si>
  <si>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</si>
  <si>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</si>
  <si>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</si>
  <si>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</si>
  <si>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</si>
  <si>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</si>
  <si>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</si>
  <si>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</si>
  <si>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</si>
  <si>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</si>
  <si>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</si>
  <si>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</si>
  <si>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</si>
  <si>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</si>
  <si>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</si>
  <si>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</si>
  <si>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</si>
  <si>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</si>
  <si>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</si>
  <si>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</si>
  <si>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</si>
  <si>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</si>
  <si>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</si>
  <si>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</si>
  <si>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</si>
  <si>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</si>
  <si>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</si>
  <si>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</si>
  <si>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</si>
  <si>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</si>
  <si>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</si>
  <si>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</si>
  <si>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</si>
  <si>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</si>
  <si>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</si>
  <si>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</si>
  <si>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</si>
  <si>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</si>
  <si>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</si>
  <si>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</si>
  <si>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</si>
  <si>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</si>
  <si>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</si>
  <si>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</si>
  <si>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</si>
  <si>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</si>
  <si>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</si>
  <si>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</si>
  <si>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</si>
  <si>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</si>
  <si>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</si>
  <si>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</si>
  <si>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</si>
  <si>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</si>
  <si>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</si>
  <si>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</si>
  <si>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</si>
  <si>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</si>
  <si>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</si>
  <si>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</si>
  <si>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</si>
  <si>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</si>
  <si>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</si>
  <si>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</si>
  <si>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</si>
  <si>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</si>
  <si>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</si>
  <si>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</si>
  <si>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</si>
  <si>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</si>
  <si>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</si>
  <si>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</si>
  <si>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</si>
  <si>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</si>
  <si>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</si>
  <si>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</si>
  <si>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</si>
  <si>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</si>
  <si>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</si>
  <si>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</si>
  <si>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</si>
  <si>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</si>
  <si>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</si>
  <si>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</si>
  <si>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</si>
  <si>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</si>
  <si>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</si>
  <si>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</si>
  <si>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</si>
  <si>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</si>
  <si>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</si>
  <si>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</si>
  <si>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</si>
  <si>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</si>
  <si>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</si>
  <si>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</si>
  <si>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</si>
  <si>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</si>
  <si>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</si>
  <si>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</si>
  <si>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</si>
  <si>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</si>
  <si>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</si>
  <si>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</si>
  <si>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</si>
  <si>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</si>
  <si>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</si>
  <si>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</si>
  <si>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</si>
  <si>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</si>
  <si>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</si>
  <si>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</si>
  <si>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</si>
  <si>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</si>
  <si>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</si>
  <si>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</si>
  <si>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</si>
  <si>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</si>
  <si>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</si>
  <si>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</si>
  <si>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</si>
  <si>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</si>
  <si>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</si>
  <si>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</si>
  <si>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</si>
  <si>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</si>
  <si>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</si>
  <si>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</si>
  <si>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</si>
  <si>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</si>
  <si>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</si>
  <si>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</si>
  <si>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</si>
  <si>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</si>
  <si>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</si>
  <si>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</si>
  <si>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</si>
  <si>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</si>
  <si>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</si>
  <si>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</si>
  <si>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</si>
  <si>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</si>
  <si>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</si>
  <si>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</si>
  <si>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</si>
  <si>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</si>
  <si>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</si>
  <si>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</si>
  <si>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</si>
  <si>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</si>
  <si>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</si>
  <si>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</si>
  <si>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</si>
  <si>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</si>
  <si>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</si>
  <si>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</si>
  <si>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</si>
  <si>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</si>
  <si>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</si>
  <si>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</si>
  <si>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</si>
  <si>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</si>
  <si>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</si>
  <si>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</si>
  <si>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</si>
  <si>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</si>
  <si>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</si>
  <si>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</si>
  <si>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</si>
  <si>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</si>
  <si>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</si>
  <si>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</si>
  <si>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</si>
  <si>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</si>
  <si>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</si>
  <si>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</si>
  <si>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</si>
  <si>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</si>
  <si>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</si>
  <si>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</si>
  <si>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</si>
  <si>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</si>
  <si>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</si>
  <si>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</si>
  <si>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</si>
  <si>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</si>
  <si>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</si>
  <si>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</si>
  <si>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</si>
  <si>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</si>
  <si>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</si>
  <si>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</si>
  <si>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</si>
  <si>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</si>
  <si>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</si>
  <si>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</si>
  <si>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</si>
  <si>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</si>
  <si>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</si>
  <si>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</si>
  <si>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</si>
  <si>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</si>
  <si>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</si>
  <si>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</si>
  <si>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</si>
  <si>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</si>
  <si>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</si>
  <si>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</si>
  <si>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</si>
  <si>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</si>
  <si>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</si>
  <si>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</si>
  <si>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</si>
  <si>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</si>
  <si>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</si>
  <si>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</si>
  <si>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</si>
  <si>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</si>
  <si>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</si>
  <si>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</si>
  <si>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</si>
  <si>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</si>
  <si>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</si>
  <si>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</si>
  <si>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</si>
  <si>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</si>
  <si>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</si>
  <si>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</si>
  <si>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</si>
  <si>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</si>
  <si>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</si>
  <si>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</si>
  <si>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</si>
  <si>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</si>
  <si>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</si>
  <si>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</si>
  <si>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</si>
  <si>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</si>
  <si>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</si>
  <si>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</si>
  <si>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</si>
  <si>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</si>
  <si>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</si>
  <si>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</si>
  <si>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</si>
  <si>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</si>
  <si>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</si>
  <si>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</si>
  <si>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</si>
  <si>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</si>
  <si>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</si>
  <si>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</si>
  <si>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</si>
  <si>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</si>
  <si>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</si>
  <si>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</si>
  <si>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</si>
  <si>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</si>
  <si>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</si>
  <si>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</si>
  <si>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</si>
  <si>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</si>
  <si>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</si>
  <si>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</si>
  <si>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</si>
  <si>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</si>
  <si>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</si>
  <si>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</si>
  <si>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</si>
  <si>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</si>
  <si>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</si>
  <si>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</si>
  <si>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</si>
  <si>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</si>
  <si>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</si>
  <si>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</si>
  <si>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</si>
  <si>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</si>
  <si>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</si>
  <si>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</si>
  <si>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</si>
  <si>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</si>
  <si>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</si>
  <si>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</si>
  <si>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</si>
  <si>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</si>
  <si>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</si>
  <si>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</si>
  <si>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</si>
  <si>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</si>
  <si>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</si>
  <si>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</si>
  <si>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</si>
  <si>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</si>
  <si>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</si>
  <si>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</si>
  <si>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</si>
  <si>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</si>
  <si>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</si>
  <si>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</si>
  <si>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</si>
  <si>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</si>
  <si>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</si>
  <si>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</si>
  <si>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</si>
  <si>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</si>
  <si>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</si>
  <si>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</si>
  <si>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</si>
  <si>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</si>
  <si>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</si>
  <si>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</si>
  <si>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</si>
  <si>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</si>
  <si>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</si>
  <si>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</si>
  <si>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</si>
  <si>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</si>
  <si>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</si>
  <si>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</si>
  <si>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</si>
  <si>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</si>
  <si>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</si>
  <si>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</si>
  <si>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</si>
  <si>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</si>
  <si>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</si>
  <si>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</si>
  <si>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</si>
  <si>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</si>
  <si>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</si>
  <si>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</si>
  <si>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</si>
  <si>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</si>
  <si>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</si>
  <si>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</si>
  <si>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</si>
  <si>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</si>
  <si>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</si>
  <si>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</si>
  <si>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</si>
  <si>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</si>
  <si>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</si>
  <si>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</si>
  <si>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</si>
  <si>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</si>
  <si>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</si>
  <si>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</si>
  <si>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</si>
  <si>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</si>
  <si>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</si>
  <si>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</si>
  <si>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</si>
  <si>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</si>
  <si>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</si>
  <si>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</si>
  <si>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</si>
  <si>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</si>
  <si>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</si>
  <si>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</si>
  <si>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</si>
  <si>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</si>
  <si>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</si>
  <si>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</si>
  <si>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</si>
  <si>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</si>
  <si>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</si>
  <si>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</si>
  <si>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</si>
  <si>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</si>
  <si>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</si>
  <si>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</si>
  <si>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</si>
  <si>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</si>
  <si>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</si>
  <si>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</si>
  <si>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</si>
  <si>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</si>
  <si>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</si>
  <si>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</si>
  <si>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</si>
  <si>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</si>
  <si>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</si>
  <si>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</si>
  <si>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</si>
  <si>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</si>
  <si>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</si>
  <si>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</si>
  <si>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</si>
  <si>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</si>
  <si>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</si>
  <si>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</si>
  <si>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</si>
  <si>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</si>
  <si>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</si>
  <si>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</si>
  <si>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</si>
  <si>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</si>
  <si>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</si>
  <si>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</si>
  <si>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</si>
  <si>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</si>
  <si>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</si>
  <si>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</si>
  <si>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</si>
  <si>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</si>
  <si>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</si>
  <si>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</si>
  <si>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</si>
  <si>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</si>
  <si>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</si>
  <si>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</si>
  <si>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</si>
  <si>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</si>
  <si>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</si>
  <si>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</si>
  <si>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</si>
  <si>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</si>
  <si>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</si>
  <si>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</si>
  <si>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</si>
  <si>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</si>
  <si>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</si>
  <si>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</si>
  <si>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</si>
  <si>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</si>
  <si>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</si>
  <si>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</si>
  <si>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</si>
  <si>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</si>
  <si>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</si>
  <si>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</si>
  <si>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</si>
  <si>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</si>
  <si>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</si>
  <si>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</si>
  <si>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</si>
  <si>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</si>
  <si>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</si>
  <si>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</si>
  <si>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</si>
  <si>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</si>
  <si>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</si>
  <si>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</si>
  <si>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</si>
  <si>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</si>
  <si>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</si>
  <si>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</si>
  <si>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</si>
  <si>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</si>
  <si>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</si>
  <si>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</si>
  <si>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</si>
  <si>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</si>
  <si>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</si>
  <si>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</si>
  <si>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</si>
  <si>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</si>
  <si>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</si>
  <si>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</si>
  <si>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</si>
  <si>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</si>
  <si>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</si>
  <si>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</si>
  <si>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</si>
  <si>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</si>
  <si>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</si>
  <si>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</si>
  <si>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</si>
  <si>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</si>
  <si>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</si>
  <si>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</si>
  <si>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</si>
  <si>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</si>
  <si>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</si>
  <si>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</si>
  <si>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</si>
  <si>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</si>
  <si>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</si>
  <si>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</si>
  <si>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</si>
  <si>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</si>
  <si>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</si>
  <si>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</si>
  <si>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</si>
  <si>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</si>
  <si>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</si>
  <si>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</si>
  <si>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</si>
  <si>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</si>
  <si>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</si>
  <si>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</si>
  <si>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</si>
  <si>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</si>
  <si>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</si>
  <si>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</si>
  <si>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</si>
  <si>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</si>
  <si>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</si>
  <si>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</si>
  <si>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</si>
  <si>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</si>
  <si>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</si>
  <si>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</si>
  <si>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</si>
  <si>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</si>
  <si>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</si>
  <si>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</si>
  <si>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</si>
  <si>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</si>
  <si>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</si>
  <si>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</si>
  <si>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</si>
  <si>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</si>
  <si>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</si>
  <si>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</si>
  <si>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</si>
  <si>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</si>
  <si>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</si>
  <si>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</si>
  <si>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</si>
  <si>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</si>
  <si>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</si>
  <si>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</si>
  <si>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</si>
  <si>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</si>
  <si>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</si>
  <si>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</si>
  <si>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</si>
  <si>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</si>
  <si>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</si>
  <si>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</si>
  <si>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</si>
  <si>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</si>
  <si>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</si>
  <si>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</si>
  <si>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</si>
  <si>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</si>
  <si>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</si>
  <si>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</si>
  <si>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</si>
  <si>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</si>
  <si>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</si>
  <si>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</si>
  <si>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</si>
  <si>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</si>
  <si>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</si>
  <si>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</si>
  <si>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</si>
  <si>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</si>
  <si>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</si>
  <si>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</si>
  <si>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</si>
  <si>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</si>
  <si>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</si>
  <si>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</si>
  <si>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</si>
  <si>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</si>
  <si>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</si>
  <si>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</si>
  <si>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</si>
  <si>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</si>
  <si>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</si>
  <si>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</si>
  <si>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</si>
  <si>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</si>
  <si>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</si>
  <si>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</si>
  <si>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</si>
  <si>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</si>
  <si>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</si>
  <si>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</si>
  <si>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</si>
  <si>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</si>
  <si>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</si>
  <si>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</si>
  <si>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</si>
  <si>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</si>
  <si>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</si>
  <si>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</si>
  <si>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</si>
  <si>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</si>
  <si>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</si>
  <si>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</si>
  <si>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</si>
  <si>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</si>
  <si>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</si>
  <si>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</si>
  <si>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</si>
  <si>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</si>
  <si>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</si>
  <si>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</si>
  <si>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</si>
  <si>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</si>
  <si>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</si>
  <si>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</si>
  <si>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</si>
  <si>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</si>
  <si>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</si>
  <si>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</si>
  <si>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</si>
  <si>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</si>
  <si>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</si>
  <si>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</si>
  <si>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</si>
  <si>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</si>
  <si>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</si>
  <si>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</si>
  <si>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</si>
  <si>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</si>
  <si>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</si>
  <si>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</si>
  <si>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</si>
  <si>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</si>
  <si>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</si>
  <si>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</si>
  <si>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</si>
  <si>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</si>
  <si>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</si>
  <si>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</si>
  <si>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</si>
  <si>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</si>
  <si>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</si>
  <si>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</si>
  <si>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</si>
  <si>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</si>
  <si>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</si>
  <si>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</si>
  <si>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</si>
  <si>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</si>
  <si>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</si>
  <si>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</si>
  <si>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</si>
  <si>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</si>
  <si>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</si>
  <si>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</si>
  <si>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</si>
  <si>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</si>
  <si>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</si>
  <si>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</si>
  <si>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</si>
  <si>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</si>
  <si>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</si>
  <si>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</si>
  <si>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</si>
  <si>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</si>
  <si>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</si>
  <si>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</si>
  <si>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</si>
  <si>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</si>
  <si>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</si>
  <si>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</si>
  <si>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</si>
  <si>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</si>
  <si>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</si>
  <si>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</si>
  <si>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</si>
  <si>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</si>
  <si>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</si>
  <si>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</si>
  <si>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</si>
  <si>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</si>
  <si>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</si>
  <si>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</si>
  <si>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</si>
  <si>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</si>
  <si>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</si>
  <si>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</si>
  <si>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</si>
  <si>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</si>
  <si>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</si>
  <si>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</si>
  <si>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</si>
  <si>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</si>
  <si>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</si>
  <si>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</si>
  <si>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</si>
  <si>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</si>
  <si>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</si>
  <si>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</si>
  <si>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</si>
  <si>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</si>
  <si>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</si>
  <si>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</si>
  <si>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</si>
  <si>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</si>
  <si>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</si>
  <si>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</si>
  <si>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</si>
  <si>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</si>
  <si>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</si>
  <si>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</si>
  <si>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</si>
  <si>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</si>
  <si>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</si>
  <si>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</si>
  <si>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</si>
  <si>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</si>
  <si>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</si>
  <si>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</si>
  <si>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</si>
  <si>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</si>
  <si>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</si>
  <si>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</si>
  <si>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</si>
  <si>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</si>
  <si>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</si>
  <si>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</si>
  <si>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</si>
  <si>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</si>
  <si>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</si>
  <si>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</si>
  <si>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</si>
  <si>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</si>
  <si>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</si>
  <si>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</si>
  <si>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</si>
  <si>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</si>
  <si>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</si>
  <si>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</si>
  <si>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</si>
  <si>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</si>
  <si>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</si>
  <si>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</si>
  <si>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</si>
  <si>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</si>
  <si>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</si>
  <si>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</si>
  <si>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</si>
  <si>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</si>
  <si>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</si>
  <si>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</si>
  <si>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</si>
  <si>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</si>
  <si>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</si>
  <si>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</si>
  <si>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</si>
  <si>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</si>
  <si>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</si>
  <si>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</si>
  <si>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</si>
  <si>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</si>
  <si>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</si>
  <si>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</si>
  <si>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</si>
  <si>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</si>
  <si>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</si>
  <si>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</si>
  <si>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</si>
  <si>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</si>
  <si>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</si>
  <si>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</si>
  <si>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</si>
  <si>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</si>
  <si>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</si>
  <si>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</si>
  <si>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</si>
  <si>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</si>
  <si>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</si>
  <si>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</si>
  <si>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</si>
  <si>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</si>
  <si>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</si>
  <si>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</si>
  <si>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</si>
  <si>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</si>
  <si>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</si>
  <si>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</si>
  <si>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</si>
  <si>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</si>
  <si>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</si>
  <si>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</si>
  <si>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</si>
  <si>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</si>
  <si>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</si>
  <si>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</si>
  <si>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</si>
  <si>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</si>
  <si>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</si>
  <si>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</si>
  <si>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</si>
  <si>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</si>
  <si>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</si>
  <si>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</si>
  <si>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</si>
  <si>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</si>
  <si>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</si>
  <si>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</si>
  <si>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</si>
  <si>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</si>
  <si>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</si>
  <si>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</si>
  <si>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</si>
  <si>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</si>
  <si>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</si>
  <si>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</si>
  <si>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</si>
  <si>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</si>
  <si>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</si>
  <si>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</si>
  <si>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</si>
  <si>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</si>
  <si>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</si>
  <si>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</si>
  <si>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</si>
  <si>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</si>
  <si>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</si>
  <si>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</si>
  <si>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</si>
  <si>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</si>
  <si>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</si>
  <si>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</si>
  <si>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</si>
  <si>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</si>
  <si>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</si>
  <si>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</si>
  <si>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</si>
  <si>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</si>
  <si>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</si>
  <si>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</si>
  <si>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</si>
  <si>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</si>
  <si>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</si>
  <si>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</si>
  <si>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</si>
  <si>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</si>
  <si>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</si>
  <si>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</si>
  <si>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</si>
  <si>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</si>
  <si>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</si>
  <si>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</si>
  <si>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</si>
  <si>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</si>
  <si>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</si>
  <si>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</si>
  <si>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</si>
  <si>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</si>
  <si>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</si>
  <si>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</si>
  <si>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</si>
  <si>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</si>
  <si>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</si>
  <si>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</si>
  <si>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</si>
  <si>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</si>
  <si>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</si>
  <si>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</si>
  <si>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</si>
  <si>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</si>
  <si>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</si>
  <si>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</si>
  <si>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</si>
  <si>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</si>
  <si>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</si>
  <si>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</si>
  <si>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</si>
  <si>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</si>
  <si>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</si>
  <si>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</si>
  <si>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</si>
  <si>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</si>
  <si>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</si>
  <si>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</si>
  <si>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</si>
  <si>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</si>
  <si>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</si>
  <si>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</si>
  <si>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</si>
  <si>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</si>
  <si>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</si>
  <si>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</si>
  <si>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</si>
  <si>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</si>
  <si>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</si>
  <si>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</si>
  <si>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</si>
  <si>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</si>
  <si>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</si>
  <si>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</si>
  <si>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</si>
  <si>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</si>
  <si>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</si>
  <si>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</si>
  <si>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</si>
  <si>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</si>
  <si>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</si>
  <si>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</si>
  <si>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</si>
  <si>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</si>
  <si>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</si>
  <si>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</si>
  <si>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</si>
  <si>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</si>
  <si>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</si>
  <si>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</si>
  <si>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</si>
  <si>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</si>
  <si>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</si>
  <si>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</si>
  <si>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</si>
  <si>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</si>
  <si>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</si>
  <si>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</si>
  <si>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</si>
  <si>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</si>
  <si>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</si>
  <si>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</si>
  <si>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</si>
  <si>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</si>
  <si>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</si>
  <si>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</si>
  <si>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</si>
  <si>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</si>
  <si>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</si>
  <si>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</si>
  <si>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</si>
  <si>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</si>
  <si>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</si>
  <si>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</si>
  <si>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</si>
  <si>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</si>
  <si>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</si>
  <si>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</si>
  <si>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</si>
  <si>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</si>
  <si>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</si>
  <si>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</si>
  <si>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</si>
  <si>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</si>
  <si>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</si>
  <si>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</si>
  <si>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</si>
  <si>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</si>
  <si>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</si>
  <si>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</si>
  <si>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</si>
  <si>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</si>
  <si>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</si>
  <si>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</si>
  <si>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</si>
  <si>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</si>
  <si>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</si>
  <si>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</si>
  <si>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</si>
  <si>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</si>
  <si>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</si>
  <si>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</si>
  <si>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</si>
  <si>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</si>
  <si>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</si>
  <si>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</si>
  <si>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</si>
  <si>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</si>
  <si>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</si>
  <si>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</si>
  <si>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</si>
  <si>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</si>
  <si>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</si>
  <si>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</si>
  <si>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</si>
  <si>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</si>
  <si>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</si>
  <si>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</si>
  <si>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</si>
  <si>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</si>
  <si>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</si>
  <si>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</si>
  <si>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</si>
  <si>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</si>
  <si>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</si>
  <si>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</si>
  <si>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</si>
  <si>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</si>
  <si>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</si>
  <si>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</si>
  <si>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</si>
  <si>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</si>
  <si>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</si>
  <si>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</si>
  <si>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</si>
  <si>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</si>
  <si>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</si>
  <si>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</si>
  <si>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</si>
  <si>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</si>
  <si>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</si>
  <si>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</si>
  <si>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</si>
  <si>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</si>
  <si>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</si>
  <si>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</si>
  <si>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</si>
  <si>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</si>
  <si>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</si>
  <si>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</si>
  <si>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</si>
  <si>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</si>
  <si>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</si>
  <si>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</si>
  <si>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</si>
  <si>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</si>
  <si>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</si>
  <si>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</si>
  <si>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</si>
  <si>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</si>
  <si>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</si>
  <si>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</si>
  <si>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</si>
  <si>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</si>
  <si>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</si>
  <si>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</si>
  <si>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</si>
  <si>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</si>
  <si>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</si>
  <si>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</si>
  <si>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</si>
  <si>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</si>
  <si>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</si>
  <si>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</si>
  <si>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</si>
  <si>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</si>
  <si>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</si>
  <si>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</si>
  <si>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</si>
  <si>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</si>
  <si>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</si>
  <si>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</si>
  <si>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</si>
  <si>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</si>
  <si>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</si>
  <si>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</si>
  <si>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</si>
  <si>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</si>
  <si>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</si>
  <si>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</si>
  <si>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</si>
  <si>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</si>
  <si>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</si>
  <si>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</si>
  <si>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</si>
  <si>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</si>
  <si>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</si>
  <si>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</si>
  <si>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</si>
  <si>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</si>
  <si>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</si>
  <si>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</si>
  <si>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</si>
  <si>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</si>
  <si>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</si>
  <si>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</si>
  <si>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</si>
  <si>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</si>
  <si>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</si>
  <si>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</si>
  <si>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</si>
  <si>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</si>
  <si>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</si>
  <si>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</si>
  <si>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</si>
  <si>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</si>
  <si>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</si>
  <si>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</si>
  <si>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</si>
  <si>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</si>
  <si>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</si>
  <si>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</si>
  <si>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</si>
  <si>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</si>
  <si>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</si>
  <si>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</si>
  <si>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</si>
  <si>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</si>
  <si>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</si>
  <si>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</si>
  <si>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</si>
  <si>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</si>
  <si>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</si>
  <si>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</si>
  <si>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</si>
  <si>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</si>
  <si>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</si>
  <si>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</si>
  <si>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</si>
  <si>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</si>
  <si>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</si>
  <si>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</si>
  <si>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</si>
  <si>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</si>
  <si>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</si>
  <si>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</si>
  <si>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</si>
  <si>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</si>
  <si>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</si>
  <si>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</si>
  <si>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</si>
  <si>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</si>
  <si>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</si>
  <si>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</si>
  <si>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</si>
  <si>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</si>
  <si>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</si>
  <si>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</si>
  <si>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</si>
  <si>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</si>
  <si>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</si>
  <si>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</si>
  <si>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</si>
  <si>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</si>
  <si>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</si>
  <si>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</si>
  <si>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</si>
  <si>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</si>
  <si>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</si>
  <si>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</si>
  <si>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</si>
  <si>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</si>
  <si>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</si>
  <si>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</si>
  <si>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</si>
  <si>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</si>
  <si>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</si>
  <si>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</si>
  <si>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</si>
  <si>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</si>
  <si>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</si>
  <si>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</si>
  <si>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</si>
  <si>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</si>
  <si>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</si>
  <si>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</si>
  <si>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</si>
  <si>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</si>
  <si>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</si>
  <si>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</si>
  <si>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</si>
  <si>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</si>
  <si>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</si>
  <si>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</si>
  <si>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</si>
  <si>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</si>
  <si>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</si>
  <si>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</si>
  <si>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</si>
  <si>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</si>
  <si>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</si>
  <si>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</si>
  <si>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</si>
  <si>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</si>
  <si>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</si>
  <si>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</si>
  <si>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</si>
  <si>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</si>
  <si>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</si>
  <si>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</si>
  <si>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</si>
  <si>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</si>
  <si>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</si>
  <si>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</si>
  <si>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</si>
  <si>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</si>
  <si>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</si>
  <si>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</si>
  <si>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</si>
  <si>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</si>
  <si>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</si>
  <si>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</si>
  <si>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</si>
  <si>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</si>
  <si>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</si>
  <si>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</si>
  <si>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</si>
  <si>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</si>
  <si>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</si>
  <si>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</si>
  <si>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</si>
  <si>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</si>
  <si>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</si>
  <si>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</si>
  <si>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</si>
  <si>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</si>
  <si>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</si>
  <si>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</si>
  <si>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</si>
  <si>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</si>
  <si>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</si>
  <si>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</si>
  <si>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</si>
  <si>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</si>
  <si>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</si>
  <si>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</si>
  <si>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</si>
  <si>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</si>
  <si>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</si>
  <si>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</si>
  <si>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</si>
  <si>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</si>
  <si>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</si>
  <si>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</si>
  <si>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</si>
  <si>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</si>
  <si>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</si>
  <si>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</si>
  <si>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</si>
  <si>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</si>
  <si>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</si>
  <si>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</si>
  <si>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</si>
  <si>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</si>
  <si>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</si>
  <si>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</si>
  <si>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</si>
  <si>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</si>
  <si>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</si>
  <si>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</si>
  <si>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</si>
  <si>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</si>
  <si>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</si>
  <si>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</si>
  <si>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</si>
  <si>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</si>
  <si>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</si>
  <si>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</si>
  <si>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</si>
  <si>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</si>
  <si>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</si>
  <si>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</si>
  <si>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</si>
  <si>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</si>
  <si>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</si>
  <si>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</si>
  <si>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</si>
  <si>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</si>
  <si>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</si>
  <si>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</si>
  <si>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</si>
  <si>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</si>
  <si>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</si>
  <si>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</si>
  <si>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</si>
  <si>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</si>
  <si>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</si>
  <si>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</si>
  <si>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</si>
  <si>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</si>
  <si>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</si>
  <si>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</si>
  <si>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</si>
  <si>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</si>
  <si>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</si>
  <si>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</si>
  <si>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</si>
  <si>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</si>
  <si>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</si>
  <si>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</si>
  <si>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</si>
  <si>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</si>
  <si>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</si>
  <si>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</si>
  <si>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</si>
  <si>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</si>
  <si>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</si>
  <si>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</si>
  <si>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</si>
  <si>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</si>
  <si>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</si>
  <si>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</si>
  <si>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</si>
  <si>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</si>
  <si>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</si>
  <si>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</si>
  <si>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</si>
  <si>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</si>
  <si>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</si>
  <si>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</si>
  <si>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</si>
  <si>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</si>
  <si>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</si>
  <si>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</si>
  <si>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</si>
  <si>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</si>
  <si>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</si>
  <si>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</si>
  <si>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</si>
  <si>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</si>
  <si>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</si>
  <si>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</si>
  <si>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</si>
  <si>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</si>
  <si>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</si>
  <si>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</si>
  <si>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</si>
  <si>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</si>
  <si>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</si>
  <si>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</si>
  <si>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</si>
  <si>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</si>
  <si>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</si>
  <si>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</si>
  <si>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</si>
  <si>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</si>
  <si>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</si>
  <si>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</si>
  <si>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</si>
  <si>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</si>
  <si>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</si>
  <si>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</si>
  <si>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</si>
  <si>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</si>
  <si>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</si>
  <si>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</si>
  <si>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</si>
  <si>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</si>
  <si>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</si>
  <si>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</si>
  <si>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</si>
  <si>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</si>
  <si>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</si>
  <si>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</si>
  <si>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</si>
  <si>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</si>
  <si>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</si>
  <si>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</si>
  <si>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</si>
  <si>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</si>
  <si>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</si>
  <si>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</si>
  <si>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</si>
  <si>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</si>
  <si>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</si>
  <si>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</si>
  <si>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</si>
  <si>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</si>
  <si>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</si>
  <si>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</si>
  <si>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</si>
  <si>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</si>
  <si>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</si>
  <si>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</si>
  <si>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</si>
  <si>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</si>
  <si>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</si>
  <si>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</si>
  <si>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</si>
  <si>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</si>
  <si>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</si>
  <si>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</si>
  <si>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</si>
  <si>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</si>
  <si>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</si>
  <si>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</si>
  <si>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</si>
  <si>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</si>
  <si>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</si>
  <si>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</si>
  <si>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</si>
  <si>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</si>
  <si>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</si>
  <si>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</si>
  <si>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</si>
  <si>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</si>
  <si>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</si>
  <si>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</si>
  <si>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</si>
  <si>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</si>
  <si>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</si>
  <si>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</si>
  <si>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</si>
  <si>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</si>
  <si>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</si>
  <si>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</si>
  <si>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</si>
  <si>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</si>
  <si>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</si>
  <si>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</si>
  <si>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</si>
  <si>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</si>
  <si>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</si>
  <si>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</si>
  <si>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</si>
  <si>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</si>
  <si>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</si>
  <si>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</si>
  <si>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</si>
  <si>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</si>
  <si>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</si>
  <si>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</si>
  <si>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</si>
  <si>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</si>
  <si>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</si>
  <si>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</si>
  <si>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</si>
  <si>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</si>
  <si>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</si>
  <si>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</si>
  <si>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</si>
  <si>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</si>
  <si>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</si>
  <si>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</si>
  <si>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</si>
  <si>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</si>
  <si>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</si>
  <si>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</si>
  <si>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</si>
  <si>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</si>
  <si>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</si>
  <si>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</si>
  <si>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</si>
  <si>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</si>
  <si>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</si>
  <si>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</si>
  <si>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</si>
  <si>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</si>
  <si>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</si>
  <si>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</si>
  <si>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</si>
  <si>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</si>
  <si>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</si>
  <si>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</si>
  <si>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</si>
  <si>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</si>
  <si>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</si>
  <si>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</si>
  <si>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</si>
  <si>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</si>
  <si>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</si>
  <si>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</si>
  <si>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</si>
  <si>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</si>
  <si>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</si>
  <si>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</si>
  <si>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</si>
  <si>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</si>
  <si>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</si>
  <si>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</si>
  <si>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</si>
  <si>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</si>
  <si>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</si>
  <si>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</si>
  <si>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</si>
  <si>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</si>
  <si>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</si>
  <si>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</si>
  <si>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</si>
  <si>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</si>
  <si>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</si>
  <si>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</si>
  <si>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</si>
  <si>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</si>
  <si>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</si>
  <si>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</si>
  <si>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</si>
  <si>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</si>
  <si>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</si>
  <si>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</si>
  <si>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</si>
  <si>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</si>
  <si>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</si>
  <si>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</si>
  <si>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</si>
  <si>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</si>
  <si>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</si>
  <si>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</si>
  <si>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</si>
  <si>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</si>
  <si>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</si>
  <si>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</si>
  <si>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</si>
  <si>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</si>
  <si>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</si>
  <si>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</si>
  <si>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</si>
  <si>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</si>
  <si>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</si>
  <si>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</si>
  <si>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</si>
  <si>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</si>
  <si>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</si>
  <si>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</si>
  <si>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</si>
  <si>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</si>
  <si>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</si>
  <si>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</si>
  <si>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</si>
  <si>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</si>
  <si>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</si>
  <si>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</si>
  <si>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</si>
  <si>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</si>
  <si>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</si>
  <si>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</si>
  <si>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</si>
  <si>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</si>
  <si>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</si>
  <si>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</si>
  <si>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</si>
  <si>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</si>
  <si>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</si>
  <si>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</si>
  <si>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</si>
  <si>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</si>
  <si>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</si>
  <si>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</si>
  <si>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</si>
  <si>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</si>
  <si>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</si>
  <si>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</si>
  <si>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</si>
  <si>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</si>
  <si>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</si>
  <si>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</si>
  <si>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</si>
  <si>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</si>
  <si>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</si>
  <si>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</si>
  <si>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</si>
  <si>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</si>
  <si>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</si>
  <si>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</si>
  <si>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</si>
  <si>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</si>
  <si>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</si>
  <si>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</si>
  <si>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</si>
  <si>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</si>
  <si>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</si>
  <si>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</si>
  <si>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</si>
  <si>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</si>
  <si>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</si>
  <si>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</si>
  <si>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</si>
  <si>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</si>
  <si>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</si>
  <si>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</si>
  <si>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</si>
  <si>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</si>
  <si>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</si>
  <si>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</si>
  <si>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</si>
  <si>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</si>
  <si>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</si>
  <si>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</si>
  <si>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</si>
  <si>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</si>
  <si>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</si>
  <si>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</si>
  <si>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</si>
  <si>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</si>
  <si>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</si>
  <si>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</si>
  <si>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</si>
  <si>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</si>
  <si>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</si>
  <si>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</si>
  <si>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</si>
  <si>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</si>
  <si>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</si>
  <si>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</si>
  <si>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</si>
  <si>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</si>
  <si>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</si>
  <si>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</si>
  <si>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</si>
  <si>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</si>
  <si>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</si>
  <si>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</si>
  <si>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</si>
  <si>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</si>
  <si>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</si>
  <si>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</si>
  <si>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</si>
  <si>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</si>
  <si>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</si>
  <si>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</si>
  <si>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</si>
  <si>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</si>
  <si>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</si>
  <si>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</si>
  <si>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</si>
  <si>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</si>
  <si>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</si>
  <si>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</si>
  <si>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</si>
  <si>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</si>
  <si>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</si>
  <si>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</si>
  <si>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</si>
  <si>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</si>
  <si>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</si>
  <si>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</si>
  <si>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</si>
  <si>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</si>
  <si>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</si>
  <si>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</si>
  <si>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</si>
  <si>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</si>
  <si>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</si>
  <si>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</si>
  <si>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</si>
  <si>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</si>
  <si>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</si>
  <si>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</si>
  <si>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</si>
  <si>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</si>
  <si>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</si>
  <si>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</si>
  <si>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</si>
  <si>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</si>
  <si>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</si>
  <si>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</si>
  <si>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</si>
  <si>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</si>
  <si>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</si>
  <si>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</si>
  <si>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</si>
  <si>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</si>
  <si>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</si>
  <si>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</si>
  <si>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</si>
  <si>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</si>
  <si>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</si>
  <si>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</si>
  <si>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</si>
  <si>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</si>
  <si>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</si>
  <si>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</si>
  <si>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</si>
  <si>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</si>
  <si>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</si>
  <si>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</si>
  <si>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</si>
  <si>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</si>
  <si>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</si>
  <si>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</si>
  <si>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</si>
  <si>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</si>
  <si>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</si>
  <si>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</si>
  <si>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</si>
  <si>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</si>
  <si>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</si>
  <si>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</si>
  <si>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</si>
  <si>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</si>
  <si>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</si>
  <si>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</si>
  <si>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</si>
  <si>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</si>
  <si>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</si>
  <si>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</si>
  <si>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</si>
  <si>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</si>
  <si>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</si>
  <si>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</si>
  <si>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</si>
  <si>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</si>
  <si>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</si>
  <si>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</si>
  <si>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</si>
  <si>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</si>
  <si>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</si>
  <si>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</si>
  <si>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</si>
  <si>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</si>
  <si>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</si>
  <si>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</si>
  <si>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</si>
  <si>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</si>
  <si>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</si>
  <si>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</si>
  <si>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</si>
  <si>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</si>
  <si>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</si>
  <si>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</si>
  <si>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</si>
  <si>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</si>
  <si>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</si>
  <si>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</si>
  <si>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</si>
  <si>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</si>
  <si>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</si>
  <si>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</si>
  <si>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</si>
  <si>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</si>
  <si>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</si>
  <si>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</si>
  <si>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</si>
  <si>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</si>
  <si>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</si>
  <si>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</si>
  <si>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</si>
  <si>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</si>
  <si>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</si>
  <si>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</si>
  <si>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</si>
  <si>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</si>
  <si>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</si>
  <si>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</si>
  <si>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</si>
  <si>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</si>
  <si>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</si>
  <si>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</si>
  <si>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</si>
  <si>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</si>
  <si>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</si>
  <si>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</si>
  <si>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</si>
  <si>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</si>
  <si>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</si>
  <si>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</si>
  <si>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</si>
  <si>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</si>
  <si>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</si>
  <si>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</si>
  <si>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</si>
  <si>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</si>
  <si>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</si>
  <si>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</si>
  <si>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</si>
  <si>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</si>
  <si>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</si>
  <si>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</si>
  <si>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</si>
  <si>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</si>
  <si>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</si>
  <si>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</si>
  <si>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</si>
  <si>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</si>
  <si>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</si>
  <si>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</si>
  <si>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</si>
  <si>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</si>
  <si>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</si>
  <si>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</si>
  <si>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</si>
  <si>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</si>
  <si>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</si>
  <si>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</si>
  <si>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</si>
  <si>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</si>
  <si>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</si>
  <si>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</si>
  <si>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</si>
  <si>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</si>
  <si>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</si>
  <si>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</si>
  <si>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</si>
  <si>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</si>
  <si>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</si>
  <si>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</si>
  <si>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</si>
  <si>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</si>
  <si>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</si>
  <si>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</si>
  <si>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</si>
  <si>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</si>
  <si>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</si>
  <si>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</si>
  <si>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</si>
  <si>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</si>
  <si>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</si>
  <si>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</si>
  <si>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</si>
  <si>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</si>
  <si>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</si>
  <si>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</si>
  <si>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</si>
  <si>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</si>
  <si>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</si>
  <si>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</si>
  <si>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</si>
  <si>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</si>
  <si>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</si>
  <si>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</si>
  <si>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</si>
  <si>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</si>
  <si>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</si>
  <si>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</si>
  <si>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</si>
  <si>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</si>
  <si>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</si>
  <si>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</si>
  <si>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</si>
  <si>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</si>
  <si>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</si>
  <si>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</si>
  <si>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</si>
  <si>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</si>
  <si>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</si>
  <si>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</si>
  <si>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</si>
  <si>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</si>
  <si>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</si>
  <si>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</si>
  <si>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</si>
  <si>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</si>
  <si>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</si>
  <si>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</si>
  <si>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</si>
  <si>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</si>
  <si>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</si>
  <si>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</si>
  <si>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</si>
  <si>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</si>
  <si>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</si>
  <si>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</si>
  <si>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</si>
  <si>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</si>
  <si>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</si>
  <si>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</si>
  <si>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</si>
  <si>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</si>
  <si>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</si>
  <si>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</si>
  <si>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</si>
  <si>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</si>
  <si>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</si>
  <si>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</si>
  <si>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</si>
  <si>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</si>
  <si>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</si>
  <si>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</si>
  <si>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</si>
  <si>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</si>
  <si>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</si>
  <si>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</si>
  <si>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</si>
  <si>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</si>
  <si>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</si>
  <si>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</si>
  <si>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</si>
  <si>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</si>
  <si>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</si>
  <si>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</si>
  <si>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</si>
  <si>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</si>
  <si>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</si>
  <si>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</si>
  <si>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</si>
  <si>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</si>
  <si>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</si>
  <si>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</si>
  <si>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</si>
  <si>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</si>
  <si>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</si>
  <si>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</si>
  <si>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</si>
  <si>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</si>
  <si>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</si>
  <si>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</si>
  <si>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</si>
  <si>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</si>
  <si>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</si>
  <si>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</si>
  <si>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</si>
  <si>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</si>
  <si>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</si>
  <si>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</si>
  <si>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</si>
  <si>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</si>
  <si>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</si>
  <si>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</si>
  <si>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</si>
  <si>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</si>
  <si>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</si>
  <si>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</si>
  <si>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</si>
  <si>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</si>
  <si>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</si>
  <si>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</si>
  <si>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</si>
  <si>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</si>
  <si>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</si>
  <si>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</si>
  <si>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</si>
  <si>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</si>
  <si>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</si>
  <si>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</si>
  <si>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</si>
  <si>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</si>
  <si>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</si>
  <si>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</si>
  <si>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</si>
  <si>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</si>
  <si>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</si>
  <si>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</si>
  <si>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</si>
  <si>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</si>
  <si>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</si>
  <si>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</si>
  <si>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</si>
  <si>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</si>
  <si>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</si>
  <si>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</si>
  <si>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</si>
  <si>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</si>
  <si>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</si>
  <si>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</si>
  <si>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</si>
  <si>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</si>
  <si>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</si>
  <si>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</si>
  <si>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</si>
  <si>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</si>
  <si>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</si>
  <si>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</si>
  <si>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</si>
  <si>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</si>
  <si>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</si>
  <si>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</si>
  <si>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</si>
  <si>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</si>
  <si>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</si>
  <si>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</si>
  <si>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</si>
  <si>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</si>
  <si>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</si>
  <si>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</si>
  <si>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</si>
  <si>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</si>
  <si>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</si>
  <si>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</si>
  <si>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</si>
  <si>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</si>
  <si>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</si>
  <si>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</si>
  <si>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</si>
  <si>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</si>
  <si>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</si>
  <si>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</si>
  <si>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</si>
  <si>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</si>
  <si>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</si>
  <si>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</si>
  <si>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</si>
  <si>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</si>
  <si>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</si>
  <si>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</si>
  <si>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</si>
  <si>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</si>
  <si>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</si>
  <si>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</si>
  <si>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</si>
  <si>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</si>
  <si>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</si>
  <si>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</si>
  <si>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</si>
  <si>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</si>
  <si>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</si>
  <si>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</si>
  <si>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</si>
  <si>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</si>
  <si>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</si>
  <si>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</si>
  <si>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</si>
  <si>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</si>
  <si>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</si>
  <si>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</si>
  <si>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</si>
  <si>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</si>
  <si>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</si>
  <si>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</si>
  <si>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</si>
  <si>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</si>
  <si>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</si>
  <si>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</si>
  <si>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</si>
  <si>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</si>
  <si>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</si>
  <si>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</si>
  <si>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</si>
  <si>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</si>
  <si>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</si>
  <si>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</si>
  <si>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</si>
  <si>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</si>
  <si>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</si>
  <si>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</si>
  <si>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</si>
  <si>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</si>
  <si>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</si>
  <si>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</si>
  <si>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</si>
  <si>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</si>
  <si>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</si>
  <si>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</si>
  <si>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</si>
  <si>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</si>
  <si>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</si>
  <si>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</si>
  <si>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</si>
  <si>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</si>
  <si>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</si>
  <si>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</si>
  <si>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</si>
  <si>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</si>
  <si>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</si>
  <si>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</si>
  <si>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</si>
  <si>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</si>
  <si>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</si>
  <si>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</si>
  <si>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</si>
  <si>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</si>
  <si>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</si>
  <si>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</si>
  <si>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</si>
  <si>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</si>
  <si>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</si>
  <si>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</si>
  <si>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</si>
  <si>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</si>
  <si>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</si>
  <si>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</si>
  <si>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</si>
  <si>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</si>
  <si>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</si>
  <si>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</si>
  <si>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</si>
  <si>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</si>
  <si>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</si>
  <si>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</si>
  <si>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</si>
  <si>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</si>
  <si>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</si>
  <si>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</si>
  <si>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</si>
  <si>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</si>
  <si>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</si>
  <si>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</si>
  <si>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</si>
  <si>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</si>
  <si>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</si>
  <si>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</si>
  <si>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</si>
  <si>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</si>
  <si>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</si>
  <si>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</si>
  <si>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</si>
  <si>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</si>
  <si>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</si>
  <si>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</si>
  <si>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</si>
  <si>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</si>
  <si>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</si>
  <si>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</si>
  <si>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</si>
  <si>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</si>
  <si>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</si>
  <si>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</si>
  <si>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</si>
  <si>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</si>
  <si>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</si>
  <si>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</si>
  <si>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</si>
  <si>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</si>
  <si>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</si>
  <si>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</si>
  <si>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</si>
  <si>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</si>
  <si>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</si>
  <si>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</si>
  <si>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</si>
  <si>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</si>
  <si>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</si>
  <si>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</si>
  <si>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</si>
  <si>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</si>
  <si>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</si>
  <si>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</si>
  <si>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</si>
  <si>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</si>
  <si>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</si>
  <si>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</si>
  <si>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</si>
  <si>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</si>
  <si>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</si>
  <si>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</si>
  <si>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</si>
  <si>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</si>
  <si>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</si>
  <si>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</si>
  <si>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</si>
  <si>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</si>
  <si>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</si>
  <si>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</si>
  <si>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</si>
  <si>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</si>
  <si>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</si>
  <si>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</si>
  <si>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</si>
  <si>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</si>
  <si>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</si>
  <si>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</si>
  <si>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</si>
  <si>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</si>
  <si>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</si>
  <si>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</si>
  <si>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</si>
  <si>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</si>
  <si>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</si>
  <si>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</si>
  <si>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</si>
  <si>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</si>
  <si>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</si>
  <si>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</si>
  <si>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</si>
  <si>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</si>
  <si>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</si>
  <si>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</si>
  <si>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</si>
  <si>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</si>
  <si>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</si>
  <si>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</si>
  <si>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</si>
  <si>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</si>
  <si>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</si>
  <si>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</si>
  <si>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</si>
  <si>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</si>
  <si>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</si>
  <si>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</si>
  <si>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</si>
  <si>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</si>
  <si>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</si>
  <si>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</si>
  <si>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</si>
  <si>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</si>
  <si>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</si>
  <si>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</si>
  <si>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</si>
  <si>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</si>
  <si>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</si>
  <si>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</si>
  <si>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</si>
  <si>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</si>
  <si>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</si>
  <si>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</si>
  <si>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</si>
  <si>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</si>
  <si>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</si>
  <si>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</si>
  <si>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</si>
  <si>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</si>
  <si>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</si>
  <si>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</si>
  <si>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</si>
  <si>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</si>
  <si>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</si>
  <si>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</si>
  <si>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</si>
  <si>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</si>
  <si>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</si>
  <si>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</si>
  <si>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</si>
  <si>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</si>
  <si>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</si>
  <si>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</si>
  <si>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</si>
  <si>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</si>
  <si>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</si>
  <si>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</si>
  <si>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</si>
  <si>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</si>
  <si>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</si>
  <si>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</si>
  <si>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</si>
  <si>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</si>
  <si>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</si>
  <si>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</si>
  <si>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</si>
  <si>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</si>
  <si>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</si>
  <si>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</si>
  <si>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</si>
  <si>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</si>
  <si>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</si>
  <si>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</si>
  <si>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</si>
  <si>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</si>
  <si>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</si>
  <si>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</si>
  <si>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</si>
  <si>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</si>
  <si>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</si>
  <si>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</si>
  <si>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</si>
  <si>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</si>
  <si>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</si>
  <si>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</si>
  <si>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</si>
  <si>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</si>
  <si>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</si>
  <si>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</si>
  <si>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</si>
  <si>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</si>
  <si>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</si>
  <si>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</si>
  <si>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</si>
  <si>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</si>
  <si>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</si>
  <si>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</si>
  <si>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</si>
  <si>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</si>
  <si>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</si>
  <si>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</si>
  <si>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</si>
  <si>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</si>
  <si>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</si>
  <si>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</si>
  <si>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</si>
  <si>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</si>
  <si>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</si>
  <si>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</si>
  <si>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</si>
  <si>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</si>
  <si>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</si>
  <si>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</si>
  <si>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</si>
  <si>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</si>
  <si>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</si>
  <si>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</si>
  <si>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</si>
  <si>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</si>
  <si>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</si>
  <si>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</si>
  <si>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</si>
  <si>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</si>
  <si>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</si>
  <si>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</si>
  <si>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</si>
  <si>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</si>
  <si>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</si>
  <si>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</si>
  <si>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</si>
  <si>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</si>
  <si>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</si>
  <si>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</si>
  <si>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</si>
  <si>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</si>
  <si>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</si>
  <si>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</si>
  <si>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</si>
  <si>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</si>
  <si>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</si>
  <si>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</si>
  <si>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</si>
  <si>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</si>
  <si>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</si>
  <si>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</si>
  <si>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</si>
  <si>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</si>
  <si>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</si>
  <si>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</si>
  <si>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</si>
  <si>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</si>
  <si>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</si>
  <si>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</si>
  <si>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</si>
  <si>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</si>
  <si>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</si>
  <si>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</si>
  <si>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</si>
  <si>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</si>
  <si>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</si>
  <si>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</si>
  <si>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</si>
  <si>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</si>
  <si>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</si>
  <si>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</si>
  <si>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</si>
  <si>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</si>
  <si>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</si>
  <si>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</si>
  <si>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</si>
  <si>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</si>
  <si>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</si>
  <si>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</si>
  <si>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</si>
  <si>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</si>
  <si>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</si>
  <si>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</si>
  <si>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</si>
  <si>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</si>
  <si>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</si>
  <si>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</si>
  <si>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</si>
  <si>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</si>
  <si>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</si>
  <si>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</si>
  <si>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</si>
  <si>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</si>
  <si>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</si>
  <si>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</si>
  <si>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</si>
  <si>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</si>
  <si>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</si>
  <si>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</si>
  <si>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</si>
  <si>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</si>
  <si>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</si>
  <si>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</si>
  <si>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</si>
  <si>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</si>
  <si>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</si>
  <si>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</si>
  <si>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</si>
  <si>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</si>
  <si>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</si>
  <si>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</si>
  <si>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</si>
  <si>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</si>
  <si>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</si>
  <si>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</si>
  <si>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</si>
  <si>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</si>
  <si>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</si>
  <si>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</si>
  <si>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</si>
  <si>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</si>
  <si>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</si>
  <si>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</si>
  <si>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</si>
  <si>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</si>
  <si>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</si>
  <si>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</si>
  <si>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</si>
  <si>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</si>
  <si>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</si>
  <si>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</si>
  <si>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</si>
  <si>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</si>
  <si>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</si>
  <si>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</si>
  <si>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</si>
  <si>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</si>
  <si>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</si>
  <si>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</si>
  <si>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</si>
  <si>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</si>
  <si>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</si>
  <si>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</si>
  <si>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</si>
  <si>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</si>
  <si>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</si>
  <si>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</si>
  <si>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</si>
  <si>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</si>
  <si>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</si>
  <si>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</si>
  <si>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</si>
  <si>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</si>
  <si>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</si>
  <si>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</si>
  <si>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</si>
  <si>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</si>
  <si>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</si>
  <si>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</si>
  <si>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</si>
  <si>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</si>
  <si>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</si>
  <si>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</si>
  <si>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</si>
  <si>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</si>
  <si>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</si>
  <si>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</si>
  <si>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</si>
  <si>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</si>
  <si>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</si>
  <si>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</si>
  <si>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</si>
  <si>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</si>
  <si>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</si>
  <si>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</si>
  <si>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</si>
  <si>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</si>
  <si>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</si>
  <si>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</si>
  <si>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</si>
  <si>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</si>
  <si>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</si>
  <si>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</si>
  <si>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</si>
  <si>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</si>
  <si>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</si>
  <si>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</si>
  <si>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</si>
  <si>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</si>
  <si>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</si>
  <si>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</si>
  <si>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</si>
  <si>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</si>
  <si>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</si>
  <si>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</si>
  <si>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</si>
  <si>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</si>
  <si>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</si>
  <si>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</si>
  <si>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</si>
  <si>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</si>
  <si>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</si>
  <si>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</si>
  <si>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</si>
  <si>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</si>
  <si>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</si>
  <si>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</si>
  <si>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</si>
  <si>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</si>
  <si>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</si>
  <si>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</si>
  <si>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</si>
  <si>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</si>
  <si>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</si>
  <si>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</si>
  <si>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</si>
  <si>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</si>
  <si>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</si>
  <si>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</si>
  <si>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</si>
  <si>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</si>
  <si>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</si>
  <si>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</si>
  <si>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</si>
  <si>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</si>
  <si>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</si>
  <si>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</si>
  <si>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</si>
  <si>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</si>
  <si>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</si>
  <si>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</si>
  <si>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</si>
  <si>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</si>
  <si>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</si>
  <si>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</si>
  <si>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</si>
  <si>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</si>
  <si>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</si>
  <si>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</si>
  <si>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</si>
  <si>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</si>
  <si>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</si>
  <si>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</si>
  <si>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</si>
  <si>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</si>
  <si>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</si>
  <si>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</si>
  <si>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</si>
  <si>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</si>
  <si>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</si>
  <si>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</si>
  <si>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</si>
  <si>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</si>
  <si>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</si>
  <si>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</si>
  <si>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</si>
  <si>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</si>
  <si>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</si>
  <si>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</si>
  <si>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</si>
  <si>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</si>
  <si>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</si>
  <si>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</si>
  <si>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</si>
  <si>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</si>
  <si>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</si>
  <si>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</si>
  <si>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</si>
  <si>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</si>
  <si>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</si>
  <si>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</si>
  <si>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</si>
  <si>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</si>
  <si>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</si>
  <si>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</si>
  <si>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</si>
  <si>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</si>
  <si>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</si>
  <si>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</si>
  <si>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</si>
  <si>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</si>
  <si>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</si>
  <si>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</si>
  <si>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</si>
  <si>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</si>
  <si>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</si>
  <si>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</si>
  <si>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</si>
  <si>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</si>
  <si>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</si>
  <si>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</si>
  <si>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</si>
  <si>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</si>
  <si>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</si>
  <si>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</si>
  <si>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</si>
  <si>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</si>
  <si>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</si>
  <si>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</si>
  <si>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</si>
  <si>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</si>
  <si>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</si>
  <si>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</si>
  <si>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</si>
  <si>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</si>
  <si>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</si>
  <si>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</si>
  <si>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</si>
  <si>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</si>
  <si>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</si>
  <si>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</si>
  <si>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</si>
  <si>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</si>
  <si>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</si>
  <si>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</si>
  <si>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</si>
  <si>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</si>
  <si>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</si>
  <si>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</si>
  <si>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</si>
  <si>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</si>
  <si>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</si>
  <si>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</si>
  <si>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</si>
  <si>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</si>
  <si>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</si>
  <si>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</si>
  <si>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</si>
  <si>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</si>
  <si>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</si>
  <si>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</si>
  <si>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</si>
  <si>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</si>
  <si>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</si>
  <si>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</si>
  <si>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</si>
  <si>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</si>
  <si>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</si>
  <si>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</si>
  <si>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</si>
  <si>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</si>
  <si>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</si>
  <si>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</si>
  <si>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</si>
  <si>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</si>
  <si>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</si>
  <si>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</si>
  <si>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</si>
  <si>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</si>
  <si>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</si>
  <si>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</si>
  <si>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</si>
  <si>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</si>
  <si>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</si>
  <si>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</si>
  <si>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</si>
  <si>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</si>
  <si>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</si>
  <si>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</si>
  <si>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</si>
  <si>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</si>
  <si>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</si>
  <si>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</si>
  <si>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</si>
  <si>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</si>
  <si>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</si>
  <si>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</si>
  <si>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</si>
  <si>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</si>
  <si>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</si>
  <si>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</si>
  <si>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</si>
  <si>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</si>
  <si>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</si>
  <si>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</si>
  <si>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</si>
  <si>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</si>
  <si>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</si>
  <si>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</si>
  <si>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</si>
  <si>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</si>
  <si>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</si>
  <si>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</si>
  <si>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</si>
  <si>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</si>
  <si>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</si>
  <si>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</si>
  <si>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</si>
  <si>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</si>
  <si>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</si>
  <si>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</si>
  <si>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</si>
  <si>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</si>
  <si>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</si>
  <si>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</si>
  <si>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</si>
  <si>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</si>
  <si>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</si>
  <si>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</si>
  <si>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</si>
  <si>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</si>
  <si>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</si>
  <si>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</si>
  <si>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</si>
  <si>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</si>
  <si>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</si>
  <si>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</si>
  <si>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</si>
  <si>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</si>
  <si>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</si>
  <si>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</si>
  <si>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</si>
  <si>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</si>
  <si>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</si>
  <si>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</si>
  <si>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</si>
  <si>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</si>
  <si>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</si>
  <si>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</si>
  <si>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</si>
  <si>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</si>
  <si>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</si>
  <si>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</si>
  <si>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</si>
  <si>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</si>
  <si>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</si>
  <si>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</si>
  <si>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</si>
  <si>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</si>
  <si>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</si>
  <si>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</si>
  <si>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</si>
  <si>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</si>
  <si>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</si>
  <si>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</si>
  <si>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</si>
  <si>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</si>
  <si>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</si>
  <si>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</si>
  <si>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</si>
  <si>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</si>
  <si>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</si>
  <si>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</si>
  <si>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</si>
  <si>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</si>
  <si>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</si>
  <si>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</si>
  <si>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</si>
  <si>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</si>
  <si>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</si>
  <si>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</si>
  <si>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</si>
  <si>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</si>
  <si>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</si>
  <si>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</si>
  <si>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</si>
  <si>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</si>
  <si>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</si>
  <si>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</si>
  <si>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</si>
  <si>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</si>
  <si>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</si>
  <si>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</si>
  <si>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</si>
  <si>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</si>
  <si>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</si>
  <si>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</si>
  <si>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</si>
  <si>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</si>
  <si>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</si>
  <si>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</si>
  <si>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</si>
  <si>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</si>
  <si>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</si>
  <si>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</si>
  <si>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</si>
  <si>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</si>
  <si>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</si>
  <si>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</si>
  <si>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</si>
  <si>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</si>
  <si>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</si>
  <si>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</si>
  <si>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</si>
  <si>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</si>
  <si>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</si>
  <si>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</si>
  <si>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</si>
  <si>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</si>
  <si>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</si>
  <si>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</si>
  <si>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</si>
  <si>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</si>
  <si>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</si>
  <si>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</si>
  <si>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</si>
  <si>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</si>
  <si>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</si>
  <si>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</si>
  <si>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</si>
  <si>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</si>
  <si>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</si>
  <si>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</si>
  <si>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</si>
  <si>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</si>
  <si>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</si>
  <si>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</si>
  <si>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</si>
  <si>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</si>
  <si>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</si>
  <si>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</si>
  <si>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</si>
  <si>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</si>
  <si>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</si>
  <si>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</si>
  <si>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</si>
  <si>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</si>
  <si>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</si>
  <si>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</si>
  <si>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</si>
  <si>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</si>
  <si>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</si>
  <si>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</si>
  <si>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</si>
  <si>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</si>
  <si>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</si>
  <si>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</si>
  <si>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</si>
  <si>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</si>
  <si>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</si>
  <si>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</si>
  <si>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</si>
  <si>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</si>
  <si>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</si>
  <si>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</si>
  <si>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</si>
  <si>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</si>
  <si>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</si>
  <si>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</si>
  <si>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</si>
  <si>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</si>
  <si>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</si>
  <si>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</si>
  <si>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</si>
  <si>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</si>
  <si>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</si>
  <si>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</si>
  <si>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</si>
  <si>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</si>
  <si>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</si>
  <si>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</si>
  <si>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</si>
  <si>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</si>
  <si>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</si>
  <si>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</si>
  <si>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</si>
  <si>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</si>
  <si>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</si>
  <si>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</si>
  <si>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</si>
  <si>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</si>
  <si>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</si>
  <si>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</si>
  <si>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</si>
  <si>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</si>
  <si>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</si>
  <si>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</si>
  <si>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</si>
  <si>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</si>
  <si>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</si>
  <si>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</si>
  <si>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</si>
  <si>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</si>
  <si>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</si>
  <si>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</si>
  <si>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</si>
  <si>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</si>
  <si>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</si>
  <si>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</si>
  <si>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</si>
  <si>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</si>
  <si>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</si>
  <si>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</si>
  <si>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</si>
  <si>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</si>
  <si>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</si>
  <si>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</si>
  <si>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</si>
  <si>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</si>
  <si>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</si>
  <si>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</si>
  <si>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</si>
  <si>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</si>
  <si>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</si>
  <si>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</si>
  <si>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</si>
  <si>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</si>
  <si>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</si>
  <si>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</si>
  <si>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</si>
  <si>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</si>
  <si>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</si>
  <si>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</si>
  <si>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</si>
  <si>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</si>
  <si>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</si>
  <si>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</si>
  <si>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</si>
  <si>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</si>
  <si>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</si>
  <si>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</si>
  <si>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</si>
  <si>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</si>
  <si>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</si>
  <si>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</si>
  <si>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</si>
  <si>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</si>
  <si>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</si>
  <si>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</si>
  <si>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</si>
  <si>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</si>
  <si>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</si>
  <si>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</si>
  <si>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</si>
  <si>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</si>
  <si>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</si>
  <si>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</si>
  <si>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</si>
  <si>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</si>
  <si>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</si>
  <si>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</si>
  <si>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</si>
  <si>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</si>
  <si>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</si>
  <si>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</si>
  <si>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</si>
  <si>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</si>
  <si>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</si>
  <si>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</si>
  <si>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</si>
  <si>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</si>
  <si>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</si>
  <si>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</si>
  <si>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</si>
  <si>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</si>
  <si>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</si>
  <si>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</si>
  <si>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</si>
  <si>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</si>
  <si>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</si>
  <si>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</si>
  <si>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</si>
  <si>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</si>
  <si>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</si>
  <si>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</si>
  <si>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</si>
  <si>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</si>
  <si>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</si>
  <si>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</si>
  <si>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</si>
  <si>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</si>
  <si>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</si>
  <si>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</si>
  <si>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</si>
  <si>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</si>
  <si>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</si>
  <si>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</si>
  <si>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</si>
  <si>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</si>
  <si>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</si>
  <si>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</si>
  <si>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</si>
  <si>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</si>
  <si>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</si>
  <si>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</si>
  <si>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</si>
  <si>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</si>
  <si>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</si>
  <si>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</si>
  <si>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</si>
  <si>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</si>
  <si>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</si>
  <si>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</si>
  <si>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</si>
  <si>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</si>
  <si>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</si>
  <si>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</si>
  <si>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</si>
  <si>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</si>
  <si>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</si>
  <si>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</si>
  <si>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</si>
  <si>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</si>
  <si>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</si>
  <si>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</si>
  <si>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</si>
  <si>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</si>
  <si>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</si>
  <si>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</si>
  <si>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</si>
  <si>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</si>
  <si>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</si>
  <si>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</si>
  <si>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</si>
  <si>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</si>
  <si>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</si>
  <si>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</si>
  <si>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</si>
  <si>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</si>
  <si>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</si>
  <si>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</si>
  <si>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</si>
  <si>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</si>
  <si>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</si>
  <si>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</si>
  <si>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</si>
  <si>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</si>
  <si>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</si>
  <si>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</si>
  <si>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</si>
  <si>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</si>
  <si>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</si>
  <si>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</si>
  <si>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</si>
  <si>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</si>
  <si>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</si>
  <si>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</si>
  <si>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</si>
  <si>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</si>
  <si>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</si>
  <si>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</si>
  <si>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</si>
  <si>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</si>
  <si>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</si>
  <si>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</si>
  <si>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</si>
  <si>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</si>
  <si>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</si>
  <si>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</si>
  <si>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</si>
  <si>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</si>
  <si>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</si>
  <si>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</si>
  <si>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</si>
  <si>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</si>
  <si>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</si>
  <si>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</si>
  <si>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</si>
  <si>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</si>
  <si>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</si>
  <si>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</si>
  <si>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</si>
  <si>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</si>
  <si>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</si>
  <si>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</si>
  <si>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</si>
  <si>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</si>
  <si>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</si>
  <si>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</si>
  <si>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</si>
  <si>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</si>
  <si>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</si>
  <si>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</si>
  <si>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</si>
  <si>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</si>
  <si>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</si>
  <si>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</si>
  <si>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</si>
  <si>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</si>
  <si>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</si>
  <si>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</si>
  <si>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</si>
  <si>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</si>
  <si>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</si>
  <si>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</si>
  <si>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</si>
  <si>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</si>
  <si>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</si>
  <si>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</si>
  <si>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</si>
  <si>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</si>
  <si>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</si>
  <si>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</si>
  <si>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</si>
  <si>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</si>
  <si>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</si>
  <si>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</si>
  <si>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</si>
  <si>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</si>
  <si>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</si>
  <si>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</si>
  <si>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</si>
  <si>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</si>
  <si>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</si>
  <si>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</si>
  <si>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</si>
  <si>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</si>
  <si>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</si>
  <si>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</si>
  <si>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</si>
  <si>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</si>
  <si>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</si>
  <si>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</si>
  <si>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</si>
  <si>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</si>
  <si>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</si>
  <si>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</si>
  <si>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</si>
  <si>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</si>
  <si>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</si>
  <si>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</si>
  <si>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</si>
  <si>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</si>
  <si>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</si>
  <si>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</si>
  <si>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</si>
  <si>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</si>
  <si>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</si>
  <si>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</si>
  <si>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</si>
  <si>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</si>
  <si>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</si>
  <si>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</si>
  <si>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</si>
  <si>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</si>
  <si>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</si>
  <si>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</si>
  <si>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</si>
  <si>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</si>
  <si>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</si>
  <si>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</si>
  <si>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</si>
  <si>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</si>
  <si>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</si>
  <si>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</si>
  <si>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</si>
  <si>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</si>
  <si>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</si>
  <si>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</si>
  <si>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</si>
  <si>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</si>
  <si>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</si>
  <si>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</si>
  <si>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</si>
  <si>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</si>
  <si>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</si>
  <si>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</si>
  <si>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</si>
  <si>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</si>
  <si>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</si>
  <si>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</si>
  <si>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</si>
  <si>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</si>
  <si>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</si>
  <si>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</si>
  <si>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</si>
  <si>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</si>
  <si>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</si>
  <si>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</si>
  <si>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</si>
  <si>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</si>
  <si>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</si>
  <si>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</si>
  <si>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</si>
  <si>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</si>
  <si>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</si>
  <si>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</si>
  <si>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</si>
  <si>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</si>
  <si>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</si>
  <si>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</si>
  <si>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</si>
  <si>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</si>
  <si>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</si>
  <si>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</si>
  <si>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</si>
  <si>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</si>
  <si>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</si>
  <si>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</si>
  <si>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</si>
  <si>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</si>
  <si>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</si>
  <si>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</si>
  <si>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</si>
  <si>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</si>
  <si>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</si>
  <si>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</si>
  <si>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</si>
  <si>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</si>
  <si>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</si>
  <si>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</si>
  <si>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</si>
  <si>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</si>
  <si>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</si>
  <si>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</si>
  <si>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</si>
  <si>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</si>
  <si>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</si>
  <si>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</si>
  <si>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</si>
  <si>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</si>
  <si>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</si>
  <si>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</si>
  <si>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</si>
  <si>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</si>
  <si>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</si>
  <si>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</si>
  <si>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</si>
  <si>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</si>
  <si>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</si>
  <si>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</si>
  <si>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</si>
  <si>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</si>
  <si>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</si>
  <si>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</si>
  <si>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</si>
  <si>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</si>
  <si>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</si>
  <si>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</si>
  <si>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</si>
  <si>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</si>
  <si>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</si>
  <si>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</si>
  <si>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</si>
  <si>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</si>
  <si>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</si>
  <si>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</si>
  <si>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</si>
  <si>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</si>
  <si>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</si>
  <si>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</si>
  <si>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</si>
  <si>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</si>
  <si>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</si>
  <si>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</si>
  <si>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</si>
  <si>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</si>
  <si>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</si>
  <si>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</si>
  <si>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</si>
  <si>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</si>
  <si>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</si>
  <si>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</si>
  <si>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</si>
  <si>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</si>
  <si>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</si>
  <si>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</si>
  <si>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</si>
  <si>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</si>
  <si>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</si>
  <si>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</si>
  <si>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</si>
  <si>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</si>
  <si>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</si>
  <si>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</si>
  <si>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</si>
  <si>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</si>
  <si>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</si>
  <si>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</si>
  <si>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</si>
  <si>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</si>
  <si>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</si>
  <si>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</si>
  <si>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</si>
  <si>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</si>
  <si>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</si>
  <si>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</si>
  <si>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</si>
  <si>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</si>
  <si>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</si>
  <si>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</si>
  <si>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</si>
  <si>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</si>
  <si>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</si>
  <si>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</si>
  <si>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</si>
  <si>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</si>
  <si>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</si>
  <si>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</si>
  <si>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</si>
  <si>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</si>
  <si>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</si>
  <si>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</si>
  <si>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</si>
  <si>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</si>
  <si>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</si>
  <si>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</si>
  <si>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</si>
  <si>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</si>
  <si>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</si>
  <si>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</si>
  <si>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</si>
  <si>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</si>
  <si>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</si>
  <si>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</si>
  <si>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</si>
  <si>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</si>
  <si>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</si>
  <si>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</si>
  <si>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</si>
  <si>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</si>
  <si>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</si>
  <si>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</si>
  <si>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</si>
  <si>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</si>
  <si>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</si>
  <si>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</si>
  <si>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</si>
  <si>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</si>
  <si>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</si>
  <si>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</si>
  <si>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</si>
  <si>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</si>
  <si>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</si>
  <si>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</si>
  <si>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</si>
  <si>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</si>
  <si>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</si>
  <si>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</si>
  <si>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</si>
  <si>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</si>
  <si>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</si>
  <si>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</si>
  <si>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</si>
  <si>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</si>
  <si>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</si>
  <si>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</si>
  <si>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</si>
  <si>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</si>
  <si>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</si>
  <si>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</si>
  <si>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</si>
  <si>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</si>
  <si>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</si>
  <si>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</si>
  <si>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</si>
  <si>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</si>
  <si>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</si>
  <si>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</si>
  <si>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</si>
  <si>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</si>
  <si>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</si>
  <si>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</si>
  <si>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</si>
  <si>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</si>
  <si>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</si>
  <si>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</si>
  <si>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</si>
  <si>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</si>
  <si>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</si>
  <si>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</si>
  <si>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</si>
  <si>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</si>
  <si>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</si>
  <si>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</si>
  <si>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</si>
  <si>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</si>
  <si>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</si>
  <si>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</si>
  <si>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</si>
  <si>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</si>
  <si>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</si>
  <si>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</si>
  <si>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</si>
  <si>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</si>
  <si>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</si>
  <si>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</si>
  <si>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</si>
  <si>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</si>
  <si>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</si>
  <si>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</si>
  <si>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</si>
  <si>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</si>
  <si>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</si>
  <si>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</si>
  <si>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</si>
  <si>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</si>
  <si>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</si>
  <si>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</si>
  <si>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</si>
  <si>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</si>
  <si>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</si>
  <si>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</si>
  <si>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</si>
  <si>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</si>
  <si>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</si>
  <si>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</si>
  <si>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</si>
  <si>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</si>
  <si>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</si>
  <si>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</si>
  <si>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</si>
  <si>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</si>
  <si>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</si>
  <si>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</si>
  <si>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</si>
  <si>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</si>
  <si>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</si>
  <si>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</si>
  <si>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</si>
  <si>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</si>
  <si>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</si>
  <si>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</si>
  <si>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</si>
  <si>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</si>
  <si>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</si>
  <si>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</si>
  <si>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</si>
  <si>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</si>
  <si>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</si>
  <si>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</si>
  <si>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</si>
  <si>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</si>
  <si>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</si>
  <si>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</si>
  <si>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</si>
  <si>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</si>
  <si>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</si>
  <si>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</si>
  <si>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</si>
  <si>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</si>
  <si>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</si>
  <si>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</si>
  <si>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</si>
  <si>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</si>
  <si>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</si>
  <si>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</si>
  <si>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</si>
  <si>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</si>
  <si>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</si>
  <si>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</si>
  <si>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</si>
  <si>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</si>
  <si>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</si>
  <si>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</si>
  <si>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</si>
  <si>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</si>
  <si>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</si>
  <si>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</si>
  <si>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</si>
  <si>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</si>
  <si>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</si>
  <si>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</si>
  <si>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</si>
  <si>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</si>
  <si>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</si>
  <si>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</si>
  <si>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</si>
  <si>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</si>
  <si>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</si>
  <si>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</si>
  <si>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</si>
  <si>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</si>
  <si>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</si>
  <si>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</si>
  <si>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</si>
  <si>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</si>
  <si>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</si>
  <si>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</si>
  <si>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</si>
  <si>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</si>
  <si>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</si>
  <si>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</si>
  <si>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</si>
  <si>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</si>
  <si>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</si>
  <si>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</si>
  <si>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</si>
  <si>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</si>
  <si>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</si>
  <si>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</si>
  <si>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</si>
  <si>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</si>
  <si>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</si>
  <si>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</si>
  <si>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</si>
  <si>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</si>
  <si>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</si>
  <si>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</si>
  <si>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</si>
  <si>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</si>
  <si>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</si>
  <si>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</si>
  <si>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</si>
  <si>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</si>
  <si>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</si>
  <si>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</si>
  <si>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</si>
  <si>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</si>
  <si>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</si>
  <si>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</si>
  <si>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</si>
  <si>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</si>
  <si>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</si>
  <si>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</si>
  <si>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</si>
  <si>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</si>
  <si>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</si>
  <si>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</si>
  <si>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</si>
  <si>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</si>
  <si>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</si>
  <si>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</si>
  <si>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</si>
  <si>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</si>
  <si>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</si>
  <si>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</si>
  <si>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</si>
  <si>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</si>
  <si>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</si>
  <si>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</si>
  <si>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</si>
  <si>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</si>
  <si>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</si>
  <si>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</si>
  <si>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</si>
  <si>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</si>
  <si>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</si>
  <si>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</si>
  <si>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</si>
  <si>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</si>
  <si>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</si>
  <si>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</si>
  <si>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</si>
  <si>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</si>
  <si>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</si>
  <si>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</si>
  <si>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</si>
  <si>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</si>
  <si>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</si>
  <si>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</si>
  <si>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</si>
  <si>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</si>
  <si>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</si>
  <si>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</si>
  <si>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</si>
  <si>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</si>
  <si>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</si>
  <si>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</si>
  <si>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</si>
  <si>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</si>
  <si>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</si>
  <si>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</si>
  <si>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</si>
  <si>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</si>
  <si>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</si>
  <si>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</si>
  <si>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</si>
  <si>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</si>
  <si>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</si>
  <si>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</si>
  <si>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</si>
  <si>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</si>
  <si>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</si>
  <si>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</si>
  <si>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</si>
  <si>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</si>
  <si>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</si>
  <si>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</si>
  <si>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</si>
  <si>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</si>
  <si>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</si>
  <si>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</si>
  <si>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</si>
  <si>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</si>
  <si>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</si>
  <si>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</si>
  <si>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</si>
  <si>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</si>
  <si>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</si>
  <si>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</si>
  <si>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</si>
  <si>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</si>
  <si>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</si>
  <si>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</si>
  <si>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</si>
  <si>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</si>
  <si>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</si>
  <si>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</si>
  <si>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</si>
  <si>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</si>
  <si>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</si>
  <si>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</si>
  <si>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</si>
  <si>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</si>
  <si>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</si>
  <si>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</si>
  <si>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</si>
  <si>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</si>
  <si>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</si>
  <si>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</si>
  <si>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</si>
  <si>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</si>
  <si>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</si>
  <si>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</si>
  <si>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</si>
  <si>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</si>
  <si>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</si>
  <si>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</si>
  <si>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</si>
  <si>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</si>
  <si>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</si>
  <si>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</si>
  <si>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</si>
  <si>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</si>
  <si>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</si>
  <si>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</si>
  <si>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</si>
  <si>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</si>
  <si>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</si>
  <si>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</si>
  <si>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</si>
  <si>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</si>
  <si>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</si>
  <si>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</si>
  <si>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</si>
  <si>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</si>
  <si>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</si>
  <si>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</si>
  <si>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</si>
  <si>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</si>
  <si>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</si>
  <si>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</si>
  <si>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</si>
  <si>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</si>
  <si>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</si>
  <si>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</si>
  <si>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</si>
  <si>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</si>
  <si>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</si>
  <si>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</si>
  <si>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</si>
  <si>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</si>
  <si>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</si>
  <si>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</si>
  <si>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</si>
  <si>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</si>
  <si>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</si>
  <si>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</si>
  <si>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</si>
  <si>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</si>
  <si>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</si>
  <si>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</si>
  <si>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</si>
  <si>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</si>
  <si>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</si>
  <si>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</si>
  <si>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</si>
  <si>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</si>
  <si>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</si>
  <si>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</si>
  <si>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</si>
  <si>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</si>
  <si>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</si>
  <si>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</si>
  <si>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</si>
  <si>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</si>
  <si>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</si>
  <si>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</si>
  <si>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</si>
  <si>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</si>
  <si>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</si>
  <si>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</si>
  <si>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</si>
  <si>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</si>
  <si>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</si>
  <si>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</si>
  <si>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</si>
  <si>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</si>
  <si>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</si>
  <si>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</si>
  <si>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</si>
  <si>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</si>
  <si>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</si>
  <si>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</si>
  <si>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</si>
  <si>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</si>
  <si>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</si>
  <si>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</si>
  <si>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</si>
  <si>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</si>
  <si>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</si>
  <si>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</si>
  <si>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</si>
  <si>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</si>
  <si>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</si>
  <si>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</si>
  <si>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</si>
  <si>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</si>
  <si>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</si>
  <si>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</si>
  <si>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</si>
  <si>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</si>
  <si>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</si>
  <si>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</si>
  <si>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</si>
  <si>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</si>
  <si>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</si>
  <si>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</si>
  <si>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</si>
  <si>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</si>
  <si>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</si>
  <si>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</si>
  <si>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</si>
  <si>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</si>
  <si>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</si>
  <si>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</si>
  <si>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</si>
  <si>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</si>
  <si>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</si>
  <si>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</si>
  <si>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</si>
  <si>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</si>
  <si>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</si>
  <si>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</si>
  <si>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</si>
  <si>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</si>
  <si>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</si>
  <si>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</si>
  <si>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</si>
  <si>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</si>
  <si>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</si>
  <si>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</si>
  <si>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</si>
  <si>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</si>
  <si>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</si>
  <si>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</si>
  <si>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</si>
  <si>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</si>
  <si>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</si>
  <si>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</si>
  <si>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</si>
  <si>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</si>
  <si>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</si>
  <si>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</si>
  <si>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</si>
  <si>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</si>
  <si>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</si>
  <si>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</si>
  <si>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</si>
  <si>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</si>
  <si>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</si>
  <si>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</si>
  <si>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</si>
  <si>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</si>
  <si>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</si>
  <si>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</si>
  <si>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</si>
  <si>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</si>
  <si>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</si>
  <si>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</si>
  <si>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</si>
  <si>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</si>
  <si>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</si>
  <si>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</si>
  <si>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</si>
  <si>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</si>
  <si>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</si>
  <si>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</si>
  <si>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</si>
  <si>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</si>
  <si>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</si>
  <si>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</si>
  <si>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</si>
  <si>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</si>
  <si>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</si>
  <si>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</si>
  <si>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</si>
  <si>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</si>
  <si>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</si>
  <si>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</si>
  <si>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</si>
  <si>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</si>
  <si>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</si>
  <si>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</si>
  <si>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</si>
  <si>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</si>
  <si>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</si>
  <si>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</si>
  <si>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</si>
  <si>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</si>
  <si>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</si>
  <si>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</si>
  <si>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</si>
  <si>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</si>
  <si>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</si>
  <si>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</si>
  <si>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</si>
  <si>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</si>
  <si>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</si>
  <si>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</si>
  <si>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</si>
  <si>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</si>
  <si>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</si>
  <si>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</si>
  <si>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</si>
  <si>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</si>
  <si>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</si>
  <si>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</si>
  <si>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</si>
  <si>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</si>
  <si>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</si>
  <si>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</si>
  <si>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</si>
  <si>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</si>
  <si>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</si>
  <si>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</si>
  <si>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</si>
  <si>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</si>
  <si>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</si>
  <si>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</si>
  <si>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</si>
  <si>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</si>
  <si>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</si>
  <si>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</si>
  <si>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</si>
  <si>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</si>
  <si>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</si>
  <si>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</si>
  <si>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</si>
  <si>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</si>
  <si>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</si>
  <si>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</si>
  <si>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</si>
  <si>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</si>
  <si>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</si>
  <si>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</si>
  <si>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</si>
  <si>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</si>
  <si>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</si>
  <si>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</si>
  <si>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</si>
  <si>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</si>
  <si>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</si>
  <si>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</si>
  <si>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</si>
  <si>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</si>
  <si>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</si>
  <si>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</si>
  <si>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</si>
  <si>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</si>
  <si>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</si>
  <si>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</si>
  <si>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</si>
  <si>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</si>
  <si>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</si>
  <si>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</si>
  <si>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</si>
  <si>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</si>
  <si>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</si>
  <si>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</si>
  <si>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</si>
  <si>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</si>
  <si>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</si>
  <si>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</si>
  <si>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</si>
  <si>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</si>
  <si>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</si>
  <si>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</si>
  <si>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</si>
  <si>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</si>
  <si>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</si>
  <si>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</si>
  <si>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</si>
  <si>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</si>
  <si>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</si>
  <si>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</si>
  <si>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</si>
  <si>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</si>
  <si>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</si>
  <si>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</si>
  <si>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</si>
  <si>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</si>
  <si>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</si>
  <si>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</si>
  <si>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</si>
  <si>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</si>
  <si>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</si>
  <si>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</si>
  <si>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</si>
  <si>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</si>
  <si>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</si>
  <si>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</si>
  <si>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</si>
  <si>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</si>
  <si>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</si>
  <si>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</si>
  <si>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</si>
  <si>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</si>
  <si>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</si>
  <si>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</si>
  <si>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</si>
  <si>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</si>
  <si>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</si>
  <si>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</si>
  <si>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</si>
  <si>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</si>
  <si>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</si>
  <si>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</si>
  <si>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</si>
  <si>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</si>
  <si>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</si>
  <si>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</si>
  <si>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</si>
  <si>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</si>
  <si>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</si>
  <si>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</si>
  <si>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</si>
  <si>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</si>
  <si>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</si>
  <si>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</si>
  <si>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</si>
  <si>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</si>
  <si>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</si>
  <si>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</si>
  <si>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</si>
  <si>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</si>
  <si>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</si>
  <si>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</si>
  <si>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</si>
  <si>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</si>
  <si>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</si>
  <si>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</si>
  <si>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</si>
  <si>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</si>
  <si>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</si>
  <si>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</si>
  <si>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</si>
  <si>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</si>
  <si>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</si>
  <si>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</si>
  <si>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</si>
  <si>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</si>
  <si>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</si>
  <si>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</si>
  <si>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</si>
  <si>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</si>
  <si>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</si>
  <si>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</si>
  <si>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</si>
  <si>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</si>
  <si>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</si>
  <si>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</si>
  <si>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</si>
  <si>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</si>
  <si>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</si>
  <si>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</si>
  <si>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</si>
  <si>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</si>
  <si>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</si>
  <si>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</si>
  <si>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</si>
  <si>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</si>
  <si>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</si>
  <si>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</si>
  <si>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</si>
  <si>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</si>
  <si>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</si>
  <si>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</si>
  <si>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</si>
  <si>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</si>
  <si>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</si>
  <si>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</si>
  <si>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</si>
  <si>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</si>
  <si>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</si>
  <si>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</si>
  <si>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</si>
  <si>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</si>
  <si>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</si>
  <si>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</si>
  <si>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</si>
  <si>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</si>
  <si>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</si>
  <si>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</si>
  <si>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</si>
  <si>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</si>
  <si>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</si>
  <si>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</si>
  <si>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</si>
  <si>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</si>
  <si>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</si>
  <si>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</si>
  <si>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</si>
  <si>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</si>
  <si>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</si>
  <si>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</si>
  <si>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</si>
  <si>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</si>
  <si>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</si>
  <si>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</si>
  <si>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</si>
  <si>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</si>
  <si>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</si>
  <si>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</si>
  <si>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</si>
  <si>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</si>
  <si>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</si>
  <si>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</si>
  <si>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</si>
  <si>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</si>
  <si>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</si>
  <si>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</si>
  <si>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</si>
  <si>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</si>
  <si>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</si>
  <si>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</si>
  <si>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</si>
  <si>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</si>
  <si>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</si>
  <si>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</si>
  <si>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</si>
  <si>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</si>
  <si>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</si>
  <si>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</si>
  <si>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</si>
  <si>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</si>
  <si>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</si>
  <si>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</si>
  <si>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</si>
  <si>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</si>
  <si>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</si>
  <si>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</si>
  <si>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</si>
  <si>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</si>
  <si>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</si>
  <si>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</si>
  <si>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</si>
  <si>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</si>
  <si>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</si>
  <si>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</si>
  <si>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</si>
  <si>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</si>
  <si>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</si>
  <si>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</si>
  <si>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</si>
  <si>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</si>
  <si>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</si>
  <si>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</si>
  <si>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</si>
  <si>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</si>
  <si>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</si>
  <si>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</si>
  <si>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</si>
  <si>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</si>
  <si>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</si>
  <si>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</si>
  <si>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</si>
  <si>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</si>
  <si>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</si>
  <si>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</si>
  <si>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</si>
  <si>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</si>
  <si>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</si>
  <si>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</si>
  <si>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</si>
  <si>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</si>
  <si>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</si>
  <si>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</si>
  <si>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</si>
  <si>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</si>
  <si>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</si>
  <si>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</si>
  <si>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</si>
  <si>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</si>
  <si>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</si>
  <si>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</si>
  <si>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</si>
  <si>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</si>
  <si>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</si>
  <si>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</si>
  <si>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</si>
  <si>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</si>
  <si>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</si>
  <si>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</si>
  <si>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</si>
  <si>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</si>
  <si>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</si>
  <si>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</si>
  <si>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</si>
  <si>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</si>
  <si>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</si>
  <si>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</si>
  <si>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</si>
  <si>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</si>
  <si>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</si>
  <si>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</si>
  <si>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</si>
  <si>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</si>
  <si>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</si>
  <si>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</si>
  <si>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</si>
  <si>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</si>
  <si>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</si>
  <si>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</si>
  <si>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</si>
  <si>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</si>
  <si>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</si>
  <si>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</si>
  <si>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</si>
  <si>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</si>
  <si>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</si>
  <si>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</si>
  <si>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</si>
  <si>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</si>
  <si>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</si>
  <si>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</si>
  <si>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</si>
  <si>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</si>
  <si>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</si>
  <si>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</si>
  <si>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</si>
  <si>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</si>
  <si>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</si>
  <si>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</si>
  <si>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</si>
  <si>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</si>
  <si>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</si>
  <si>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</si>
  <si>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</si>
  <si>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</si>
  <si>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</si>
  <si>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</si>
  <si>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</si>
  <si>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</si>
  <si>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</si>
  <si>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</si>
  <si>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</si>
  <si>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</si>
  <si>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</si>
  <si>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</si>
  <si>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</si>
  <si>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</si>
  <si>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</si>
  <si>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</si>
  <si>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</si>
  <si>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</si>
  <si>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</si>
  <si>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</si>
  <si>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</si>
  <si>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</si>
  <si>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</si>
  <si>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</si>
  <si>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</si>
  <si>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</si>
  <si>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</si>
  <si>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</si>
  <si>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</si>
  <si>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</si>
  <si>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</si>
  <si>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</si>
  <si>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</si>
  <si>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</si>
  <si>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</si>
  <si>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</si>
  <si>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</si>
  <si>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</si>
  <si>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</si>
  <si>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</si>
  <si>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</si>
  <si>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</si>
  <si>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</si>
  <si>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</si>
  <si>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</si>
  <si>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</si>
  <si>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</si>
  <si>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</si>
  <si>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</si>
  <si>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</si>
  <si>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</si>
  <si>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</si>
  <si>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</si>
  <si>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</si>
  <si>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</si>
  <si>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</si>
  <si>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</si>
  <si>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</si>
  <si>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</si>
  <si>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</si>
  <si>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</si>
  <si>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</si>
  <si>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</si>
  <si>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</si>
  <si>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</si>
  <si>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</si>
  <si>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</si>
  <si>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</si>
  <si>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</si>
  <si>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</si>
  <si>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</si>
  <si>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</si>
  <si>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</si>
  <si>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</si>
  <si>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</si>
  <si>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</si>
  <si>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</si>
  <si>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</si>
  <si>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</si>
  <si>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</si>
  <si>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</si>
  <si>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</si>
  <si>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</si>
  <si>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</si>
  <si>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</si>
  <si>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</si>
  <si>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</si>
  <si>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</si>
  <si>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</si>
  <si>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</si>
  <si>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</si>
  <si>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</si>
  <si>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</si>
  <si>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</si>
  <si>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</si>
  <si>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</si>
  <si>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</si>
  <si>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</si>
  <si>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</si>
  <si>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</si>
  <si>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</si>
  <si>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</si>
  <si>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</si>
  <si>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</si>
  <si>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</si>
  <si>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</si>
  <si>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</si>
  <si>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</si>
  <si>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</si>
  <si>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</si>
  <si>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</si>
  <si>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</si>
  <si>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</si>
  <si>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</si>
  <si>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</si>
  <si>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</si>
  <si>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</si>
  <si>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</si>
  <si>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</si>
  <si>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</si>
  <si>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</si>
  <si>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</si>
  <si>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</si>
  <si>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</si>
  <si>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</si>
  <si>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</si>
  <si>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</si>
  <si>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</si>
  <si>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</si>
  <si>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</si>
  <si>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</si>
  <si>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</si>
  <si>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</si>
  <si>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</si>
  <si>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</si>
  <si>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</si>
  <si>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</si>
  <si>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</si>
  <si>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</si>
  <si>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</si>
  <si>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</si>
  <si>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</si>
  <si>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</si>
  <si>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</si>
  <si>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</si>
  <si>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</si>
  <si>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</si>
  <si>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</si>
  <si>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</si>
  <si>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</si>
  <si>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</si>
  <si>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</si>
  <si>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</si>
  <si>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</si>
  <si>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</si>
  <si>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</si>
  <si>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</si>
  <si>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</si>
  <si>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</si>
  <si>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</si>
  <si>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</si>
  <si>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</si>
  <si>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</si>
  <si>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</si>
  <si>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</si>
  <si>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</si>
  <si>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</si>
  <si>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</si>
  <si>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</si>
  <si>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</si>
  <si>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</si>
  <si>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</si>
  <si>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</si>
  <si>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</si>
  <si>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</si>
  <si>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</si>
  <si>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</si>
  <si>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</si>
  <si>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</si>
  <si>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</si>
  <si>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</si>
  <si>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</si>
  <si>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</si>
  <si>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</si>
  <si>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</si>
  <si>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</si>
  <si>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</si>
  <si>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</si>
  <si>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</si>
  <si>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</si>
  <si>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</si>
  <si>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</si>
  <si>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</si>
  <si>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</si>
  <si>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</si>
  <si>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</si>
  <si>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</si>
  <si>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</si>
  <si>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</si>
  <si>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</si>
  <si>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</si>
  <si>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</si>
  <si>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</si>
  <si>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</si>
  <si>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</si>
  <si>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</si>
  <si>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</si>
  <si>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</si>
  <si>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</si>
  <si>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</si>
  <si>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</si>
  <si>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</si>
  <si>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</si>
  <si>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</si>
  <si>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</si>
  <si>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</si>
  <si>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</si>
  <si>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</si>
  <si>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</si>
  <si>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</si>
  <si>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</si>
  <si>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</si>
  <si>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</si>
  <si>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</si>
  <si>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</si>
  <si>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</si>
  <si>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</si>
  <si>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</si>
  <si>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</si>
  <si>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</si>
  <si>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</si>
  <si>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</si>
  <si>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</si>
  <si>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</si>
  <si>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</si>
  <si>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</si>
  <si>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</si>
  <si>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</si>
  <si>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</si>
  <si>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</si>
  <si>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</si>
  <si>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</si>
  <si>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</si>
  <si>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</si>
  <si>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</si>
  <si>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</si>
  <si>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</si>
  <si>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</si>
  <si>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</si>
  <si>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</si>
  <si>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</si>
  <si>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</si>
  <si>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</si>
  <si>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</si>
  <si>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</si>
  <si>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</si>
  <si>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</si>
  <si>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</si>
  <si>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</si>
  <si>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</si>
  <si>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</si>
  <si>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</si>
  <si>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</si>
  <si>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</si>
  <si>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</si>
  <si>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</si>
  <si>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</si>
  <si>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</si>
  <si>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</si>
  <si>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</si>
  <si>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</si>
  <si>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</si>
  <si>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</si>
  <si>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</si>
  <si>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</si>
  <si>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</si>
  <si>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</si>
  <si>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</si>
  <si>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</si>
  <si>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</si>
  <si>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</si>
  <si>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</si>
  <si>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</si>
  <si>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</si>
  <si>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</si>
  <si>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</si>
  <si>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</si>
  <si>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</si>
  <si>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</si>
  <si>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</si>
  <si>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</si>
  <si>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</si>
  <si>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</si>
  <si>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</si>
  <si>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</si>
  <si>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</si>
  <si>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</si>
  <si>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</si>
  <si>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</si>
  <si>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</si>
  <si>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</si>
  <si>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</si>
  <si>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</si>
  <si>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</si>
  <si>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</si>
  <si>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</si>
  <si>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</si>
  <si>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</si>
  <si>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</si>
  <si>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</si>
  <si>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</si>
  <si>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</si>
  <si>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</si>
  <si>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</si>
  <si>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</si>
  <si>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</si>
  <si>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</si>
  <si>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</si>
  <si>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</si>
  <si>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</si>
  <si>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</si>
  <si>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</si>
  <si>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</si>
  <si>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</si>
  <si>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</si>
  <si>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</si>
  <si>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</si>
  <si>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</si>
  <si>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</si>
  <si>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</si>
  <si>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</si>
  <si>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</si>
  <si>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</si>
  <si>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</si>
  <si>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</si>
  <si>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</si>
  <si>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</si>
  <si>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</si>
  <si>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</si>
  <si>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</si>
  <si>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</si>
  <si>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</si>
  <si>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</si>
  <si>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</si>
  <si>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</si>
  <si>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</si>
  <si>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</si>
  <si>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</si>
  <si>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</si>
  <si>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</si>
  <si>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</si>
  <si>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</si>
  <si>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</si>
  <si>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</si>
  <si>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</si>
  <si>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</si>
  <si>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</si>
  <si>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</si>
  <si>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</si>
  <si>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</si>
  <si>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</si>
  <si>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</si>
  <si>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</si>
  <si>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</si>
  <si>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</si>
  <si>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</si>
  <si>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</si>
  <si>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</si>
  <si>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</si>
  <si>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</si>
  <si>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</si>
  <si>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</si>
  <si>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</si>
  <si>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</si>
  <si>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</si>
  <si>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</si>
  <si>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</si>
  <si>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</si>
  <si>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</si>
  <si>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</si>
  <si>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</si>
  <si>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</si>
  <si>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</si>
  <si>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</si>
  <si>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</si>
  <si>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</si>
  <si>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</si>
  <si>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</si>
  <si>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</si>
  <si>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</si>
  <si>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</si>
  <si>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</si>
  <si>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</si>
  <si>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</si>
  <si>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</si>
  <si>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</si>
  <si>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</si>
  <si>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</si>
  <si>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</si>
  <si>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</si>
  <si>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</si>
  <si>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</si>
  <si>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</si>
  <si>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</si>
  <si>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</si>
  <si>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</si>
  <si>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</si>
  <si>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</si>
  <si>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</si>
  <si>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</si>
  <si>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</si>
  <si>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</si>
  <si>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</si>
  <si>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</si>
  <si>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</si>
  <si>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</si>
  <si>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</si>
  <si>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</si>
  <si>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</si>
  <si>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</si>
  <si>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</si>
  <si>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</si>
  <si>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</si>
  <si>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</si>
  <si>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</si>
  <si>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</si>
  <si>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</si>
  <si>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</si>
  <si>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</si>
  <si>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</si>
  <si>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</si>
  <si>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</si>
  <si>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</si>
  <si>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</si>
  <si>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</si>
  <si>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</si>
  <si>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</si>
  <si>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</si>
  <si>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</si>
  <si>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</si>
  <si>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</si>
  <si>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</si>
  <si>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</si>
  <si>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</si>
  <si>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</si>
  <si>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</si>
  <si>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</si>
  <si>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</si>
  <si>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</si>
  <si>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</si>
  <si>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</si>
  <si>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</si>
  <si>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</si>
  <si>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</si>
  <si>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</si>
  <si>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</si>
  <si>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</si>
  <si>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</si>
  <si>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</si>
  <si>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</si>
  <si>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</si>
  <si>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</si>
  <si>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</si>
  <si>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</si>
  <si>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</si>
  <si>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</si>
  <si>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</si>
  <si>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</si>
  <si>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</si>
  <si>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</si>
  <si>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</si>
  <si>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</si>
  <si>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</si>
  <si>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</si>
  <si>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</si>
  <si>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</si>
  <si>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</si>
  <si>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</si>
  <si>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</si>
  <si>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</si>
  <si>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</si>
  <si>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</si>
  <si>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</si>
  <si>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</si>
  <si>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</si>
  <si>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</si>
  <si>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</si>
  <si>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</si>
  <si>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</si>
  <si>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</si>
  <si>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</si>
  <si>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</si>
  <si>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</si>
  <si>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</si>
  <si>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</si>
  <si>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</si>
  <si>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</si>
  <si>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</si>
  <si>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</si>
  <si>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</si>
  <si>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</si>
  <si>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</si>
  <si>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</si>
  <si>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</si>
  <si>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</si>
  <si>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</si>
  <si>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</si>
  <si>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</si>
  <si>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</si>
  <si>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</si>
  <si>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</si>
  <si>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</si>
  <si>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</si>
  <si>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</si>
  <si>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</si>
  <si>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</si>
  <si>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</si>
  <si>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</si>
  <si>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</si>
  <si>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</si>
  <si>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</si>
  <si>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</si>
  <si>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</si>
  <si>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</si>
  <si>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</si>
  <si>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</si>
  <si>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</si>
  <si>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</si>
  <si>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</si>
  <si>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</si>
  <si>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</si>
  <si>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</si>
  <si>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</si>
  <si>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</si>
  <si>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</si>
  <si>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</si>
  <si>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</si>
  <si>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</si>
  <si>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</si>
  <si>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</si>
  <si>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</si>
  <si>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</si>
  <si>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</si>
  <si>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</si>
  <si>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</si>
  <si>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</si>
  <si>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</si>
  <si>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</si>
  <si>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</si>
  <si>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</si>
  <si>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</si>
  <si>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</si>
  <si>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</si>
  <si>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</si>
  <si>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</si>
  <si>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</si>
  <si>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</si>
  <si>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</si>
  <si>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</si>
  <si>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</si>
  <si>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</si>
  <si>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</si>
  <si>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</si>
  <si>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</si>
  <si>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</si>
  <si>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</si>
  <si>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</si>
  <si>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</si>
  <si>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</si>
  <si>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</si>
  <si>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</si>
  <si>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</si>
  <si>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</si>
  <si>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</si>
  <si>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</si>
  <si>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</si>
  <si>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</si>
  <si>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</si>
  <si>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</si>
  <si>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</si>
  <si>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</si>
  <si>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</si>
  <si>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</si>
  <si>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</si>
  <si>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</si>
  <si>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</si>
  <si>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</si>
  <si>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</si>
  <si>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</si>
  <si>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</si>
  <si>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</si>
  <si>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</si>
  <si>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</si>
  <si>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</si>
  <si>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</si>
  <si>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</si>
  <si>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</si>
  <si>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</si>
  <si>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</si>
  <si>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</si>
  <si>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</si>
  <si>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</si>
  <si>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</si>
  <si>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</si>
  <si>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</si>
  <si>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</si>
  <si>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</si>
  <si>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</si>
  <si>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</si>
  <si>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</si>
  <si>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</si>
  <si>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</si>
  <si>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</si>
  <si>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</si>
  <si>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</si>
  <si>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</si>
  <si>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</si>
  <si>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</si>
  <si>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</si>
  <si>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</si>
  <si>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</si>
  <si>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</si>
  <si>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</si>
  <si>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</si>
  <si>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</si>
  <si>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</si>
  <si>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</si>
  <si>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</si>
  <si>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</si>
  <si>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</si>
  <si>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</si>
  <si>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</si>
  <si>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</si>
  <si>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</si>
  <si>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</si>
  <si>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</si>
  <si>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</si>
  <si>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</si>
  <si>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</si>
  <si>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</si>
  <si>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</si>
  <si>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</si>
  <si>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</si>
  <si>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</si>
  <si>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</si>
  <si>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</si>
  <si>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</si>
  <si>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</si>
  <si>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</si>
  <si>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</si>
  <si>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</si>
  <si>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</si>
  <si>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</si>
  <si>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</si>
  <si>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</si>
  <si>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</si>
  <si>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</si>
  <si>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</si>
  <si>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</si>
  <si>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</si>
  <si>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</si>
  <si>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</si>
  <si>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</si>
  <si>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</si>
  <si>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</si>
  <si>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</si>
  <si>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</si>
  <si>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</si>
  <si>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</si>
  <si>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</si>
  <si>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</si>
  <si>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</si>
  <si>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</si>
  <si>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</si>
  <si>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</si>
  <si>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</si>
  <si>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</si>
  <si>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</si>
  <si>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</si>
  <si>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</si>
  <si>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</si>
  <si>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</si>
  <si>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</si>
  <si>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</si>
  <si>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</si>
  <si>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</si>
  <si>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</si>
  <si>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</si>
  <si>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</si>
  <si>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</si>
  <si>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</si>
  <si>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</si>
  <si>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</si>
  <si>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</si>
  <si>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</si>
  <si>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</si>
  <si>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</si>
  <si>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</si>
  <si>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</si>
  <si>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</si>
  <si>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</si>
  <si>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</si>
  <si>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</si>
  <si>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</si>
  <si>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</si>
  <si>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</si>
  <si>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</si>
  <si>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</si>
  <si>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</si>
  <si>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</si>
  <si>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</si>
  <si>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</si>
  <si>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</si>
  <si>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</si>
  <si>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</si>
  <si>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</si>
  <si>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</si>
  <si>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</si>
  <si>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</si>
  <si>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</si>
  <si>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</si>
  <si>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</si>
  <si>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</si>
  <si>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</si>
  <si>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</si>
  <si>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</si>
  <si>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</si>
  <si>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</si>
  <si>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</si>
  <si>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</si>
  <si>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</si>
  <si>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</si>
  <si>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</si>
  <si>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</si>
  <si>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</si>
  <si>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</si>
  <si>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</si>
  <si>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</si>
  <si>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</si>
  <si>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</si>
  <si>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</si>
  <si>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</si>
  <si>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</si>
  <si>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</si>
  <si>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</si>
  <si>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</si>
  <si>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</si>
  <si>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</si>
  <si>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</si>
  <si>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</si>
  <si>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</si>
  <si>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</si>
  <si>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</si>
  <si>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</si>
  <si>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</si>
  <si>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</si>
  <si>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</si>
  <si>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</si>
  <si>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</si>
  <si>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</si>
  <si>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</si>
  <si>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</si>
  <si>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</si>
  <si>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</si>
  <si>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</si>
  <si>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</si>
  <si>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</si>
  <si>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</si>
  <si>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</si>
  <si>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</si>
  <si>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</si>
  <si>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</si>
  <si>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</si>
  <si>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</si>
  <si>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</si>
  <si>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</si>
  <si>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</si>
  <si>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</si>
  <si>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</si>
  <si>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</si>
  <si>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</si>
  <si>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</si>
  <si>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</si>
  <si>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</si>
  <si>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</si>
  <si>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</si>
  <si>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</si>
  <si>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</si>
  <si>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</si>
  <si>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</si>
  <si>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</si>
  <si>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</si>
  <si>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</si>
  <si>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</si>
  <si>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</si>
  <si>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</si>
  <si>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</si>
  <si>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</si>
  <si>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</si>
  <si>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</si>
  <si>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</si>
  <si>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</si>
  <si>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</si>
  <si>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</si>
  <si>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</si>
  <si>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</si>
  <si>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</si>
  <si>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</si>
  <si>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</si>
  <si>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</si>
  <si>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</si>
  <si>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</si>
  <si>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</si>
  <si>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</si>
  <si>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</si>
  <si>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</si>
  <si>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</si>
  <si>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</si>
  <si>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</si>
  <si>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</si>
  <si>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</si>
  <si>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</si>
  <si>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</si>
  <si>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</si>
  <si>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</si>
  <si>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</si>
  <si>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</si>
  <si>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</si>
  <si>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</si>
  <si>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</si>
  <si>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</si>
  <si>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</si>
  <si>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</si>
  <si>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</si>
  <si>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</si>
  <si>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</si>
  <si>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</si>
  <si>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</si>
  <si>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</si>
  <si>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</si>
  <si>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</si>
  <si>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</si>
  <si>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</si>
  <si>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</si>
  <si>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</si>
  <si>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</si>
  <si>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</si>
  <si>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</si>
  <si>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</si>
  <si>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</si>
  <si>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</si>
  <si>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</si>
  <si>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</si>
  <si>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</si>
  <si>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</si>
  <si>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</si>
  <si>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</si>
  <si>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</si>
  <si>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</si>
  <si>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</si>
  <si>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</si>
  <si>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</si>
  <si>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</si>
  <si>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</si>
  <si>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</si>
  <si>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</si>
  <si>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</si>
  <si>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</si>
  <si>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</si>
  <si>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</si>
  <si>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</si>
  <si>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</si>
  <si>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</si>
  <si>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</si>
  <si>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</si>
  <si>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</si>
  <si>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</si>
  <si>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</si>
  <si>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</si>
  <si>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</si>
  <si>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</si>
  <si>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</si>
  <si>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</si>
  <si>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</si>
  <si>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</si>
  <si>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</si>
  <si>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</si>
  <si>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</si>
  <si>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</si>
  <si>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</si>
  <si>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</si>
  <si>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</si>
  <si>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</si>
  <si>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</si>
  <si>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</si>
  <si>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</si>
  <si>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</si>
  <si>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</si>
  <si>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</si>
  <si>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</si>
  <si>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</si>
  <si>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</si>
  <si>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</si>
  <si>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</si>
  <si>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</si>
  <si>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</si>
  <si>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</si>
  <si>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</si>
  <si>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</si>
  <si>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</si>
  <si>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</si>
  <si>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</si>
  <si>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</si>
  <si>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</si>
  <si>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</si>
  <si>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</si>
  <si>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</si>
  <si>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</si>
  <si>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</si>
  <si>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</si>
  <si>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</si>
  <si>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</si>
  <si>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</si>
  <si>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</si>
  <si>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</si>
  <si>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</si>
  <si>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</si>
  <si>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</si>
  <si>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</si>
  <si>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</si>
  <si>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</si>
  <si>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</si>
  <si>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</si>
  <si>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</si>
  <si>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</si>
  <si>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</si>
  <si>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</si>
  <si>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</si>
  <si>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</si>
  <si>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</si>
  <si>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</si>
  <si>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</si>
  <si>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</si>
  <si>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</si>
  <si>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</si>
  <si>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</si>
  <si>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</si>
  <si>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</si>
  <si>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</si>
  <si>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</si>
  <si>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</si>
  <si>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</si>
  <si>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</si>
  <si>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</si>
  <si>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</si>
  <si>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</si>
  <si>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</si>
  <si>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</si>
  <si>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</si>
  <si>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</si>
  <si>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</si>
  <si>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</si>
  <si>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</si>
  <si>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</si>
  <si>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</si>
  <si>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</si>
  <si>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</si>
  <si>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</si>
  <si>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</si>
  <si>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</si>
  <si>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</si>
  <si>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</si>
  <si>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</si>
  <si>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</si>
  <si>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</si>
  <si>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</si>
  <si>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</si>
  <si>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</si>
  <si>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</si>
  <si>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</si>
  <si>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</si>
  <si>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</si>
  <si>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</si>
  <si>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</si>
  <si>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</si>
  <si>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</si>
  <si>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</si>
  <si>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</si>
  <si>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</si>
  <si>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</si>
  <si>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</si>
  <si>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</si>
  <si>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</si>
  <si>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</si>
  <si>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</si>
  <si>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</si>
  <si>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</si>
  <si>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</si>
  <si>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</si>
  <si>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</si>
  <si>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</si>
  <si>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</si>
  <si>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</si>
  <si>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</si>
  <si>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</si>
  <si>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</si>
  <si>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</si>
  <si>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</si>
  <si>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</si>
  <si>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</si>
  <si>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</si>
  <si>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</si>
  <si>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</si>
  <si>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</si>
  <si>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</si>
  <si>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</si>
  <si>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</si>
  <si>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</si>
  <si>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</si>
  <si>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</si>
  <si>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</si>
  <si>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</si>
  <si>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</si>
  <si>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</si>
  <si>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</si>
  <si>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</si>
  <si>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</si>
  <si>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</si>
  <si>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</si>
  <si>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</si>
  <si>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</si>
  <si>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</si>
  <si>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</si>
  <si>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</si>
  <si>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</si>
  <si>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</si>
  <si>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</si>
  <si>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</si>
  <si>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</si>
  <si>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</si>
  <si>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</si>
  <si>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</si>
  <si>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</si>
  <si>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</si>
  <si>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</si>
  <si>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</si>
  <si>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</si>
  <si>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</si>
  <si>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</si>
  <si>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</si>
  <si>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</si>
  <si>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</si>
  <si>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</si>
  <si>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</si>
  <si>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</si>
  <si>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</si>
  <si>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</si>
  <si>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</si>
  <si>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</si>
  <si>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</si>
  <si>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</si>
  <si>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</si>
  <si>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</si>
  <si>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</si>
  <si>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</si>
  <si>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</si>
  <si>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</si>
  <si>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</si>
  <si>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</si>
  <si>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</si>
  <si>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</si>
  <si>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</si>
  <si>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</si>
  <si>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</si>
  <si>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</si>
  <si>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</si>
  <si>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</si>
  <si>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</si>
  <si>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</si>
  <si>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</si>
  <si>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</si>
  <si>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</si>
  <si>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</si>
  <si>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</si>
  <si>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</si>
  <si>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</si>
  <si>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</si>
  <si>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</si>
  <si>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</si>
  <si>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</si>
  <si>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</si>
  <si>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</si>
  <si>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</si>
  <si>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</si>
  <si>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</si>
  <si>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</si>
  <si>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</si>
  <si>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</si>
  <si>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</si>
  <si>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</si>
  <si>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</si>
  <si>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</si>
  <si>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</si>
  <si>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</si>
  <si>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</si>
  <si>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</si>
  <si>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</si>
  <si>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</si>
  <si>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</si>
  <si>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</si>
  <si>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</si>
  <si>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</si>
  <si>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</si>
  <si>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</si>
  <si>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</si>
  <si>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</si>
  <si>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</si>
  <si>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</si>
  <si>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</si>
  <si>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</si>
  <si>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</si>
  <si>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</si>
  <si>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</si>
  <si>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</si>
  <si>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</si>
  <si>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</si>
  <si>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</si>
  <si>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</si>
  <si>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</si>
  <si>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</si>
  <si>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</si>
  <si>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</si>
  <si>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</si>
  <si>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</si>
  <si>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</si>
  <si>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</si>
  <si>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</si>
  <si>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</si>
  <si>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</si>
  <si>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</si>
  <si>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</si>
  <si>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</si>
  <si>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</si>
  <si>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</si>
  <si>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</si>
  <si>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</si>
  <si>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</si>
  <si>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</si>
  <si>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</si>
  <si>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</si>
  <si>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</si>
  <si>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</si>
  <si>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</si>
  <si>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</si>
  <si>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</si>
  <si>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</si>
  <si>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</si>
  <si>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</si>
  <si>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</si>
  <si>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</si>
  <si>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</si>
  <si>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</si>
  <si>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</si>
  <si>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</si>
  <si>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</si>
  <si>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</si>
  <si>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</si>
  <si>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</si>
  <si>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</si>
  <si>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</si>
  <si>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</si>
  <si>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</si>
  <si>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</si>
  <si>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</si>
  <si>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</si>
  <si>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</si>
  <si>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</si>
  <si>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</si>
  <si>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</si>
  <si>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</si>
  <si>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</si>
  <si>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</si>
  <si>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</si>
  <si>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</si>
  <si>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</si>
  <si>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</si>
  <si>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</si>
  <si>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</si>
  <si>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</si>
  <si>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</si>
  <si>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</si>
  <si>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</si>
  <si>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</si>
  <si>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</si>
  <si>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</si>
  <si>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</si>
  <si>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</si>
  <si>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</si>
  <si>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</si>
  <si>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</si>
  <si>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</si>
  <si>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</si>
  <si>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</si>
  <si>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</si>
  <si>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</si>
  <si>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</si>
  <si>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</si>
  <si>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</si>
  <si>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</si>
  <si>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</si>
  <si>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</si>
  <si>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</si>
  <si>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</si>
  <si>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</si>
  <si>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</si>
  <si>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</si>
  <si>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</si>
  <si>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</si>
  <si>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</si>
  <si>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</si>
  <si>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</si>
  <si>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</si>
  <si>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</si>
  <si>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</si>
  <si>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</si>
  <si>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</si>
  <si>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</si>
  <si>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</si>
  <si>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</si>
  <si>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</si>
  <si>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</si>
  <si>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</si>
  <si>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</si>
  <si>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</si>
  <si>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</si>
  <si>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</si>
  <si>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</si>
  <si>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</si>
  <si>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</si>
  <si>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</si>
  <si>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</si>
  <si>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</si>
  <si>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</si>
  <si>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</si>
  <si>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</si>
  <si>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</si>
  <si>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</si>
  <si>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</si>
  <si>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</si>
  <si>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</si>
  <si>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</si>
  <si>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</si>
  <si>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</si>
  <si>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</si>
  <si>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</si>
  <si>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</si>
  <si>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</si>
  <si>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</si>
  <si>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</si>
  <si>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</si>
  <si>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</si>
  <si>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</si>
  <si>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</si>
  <si>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</si>
  <si>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</si>
  <si>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</si>
  <si>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</si>
  <si>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</si>
  <si>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</si>
  <si>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</si>
  <si>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</si>
  <si>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</si>
  <si>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</si>
  <si>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</si>
  <si>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</si>
  <si>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</si>
  <si>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</si>
  <si>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</si>
  <si>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</si>
  <si>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</si>
  <si>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</si>
  <si>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</si>
  <si>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</si>
  <si>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</si>
  <si>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</si>
  <si>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</si>
  <si>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</si>
  <si>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</si>
  <si>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</si>
  <si>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</si>
  <si>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</si>
  <si>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</si>
  <si>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</si>
  <si>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</si>
  <si>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</si>
  <si>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</si>
  <si>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</si>
  <si>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</si>
  <si>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</si>
  <si>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</si>
  <si>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</si>
  <si>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</si>
  <si>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</si>
  <si>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</si>
  <si>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</si>
  <si>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</si>
  <si>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</si>
  <si>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</si>
  <si>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</si>
  <si>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</si>
  <si>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</si>
  <si>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</si>
  <si>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</si>
  <si>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</si>
  <si>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</si>
  <si>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</si>
  <si>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</si>
  <si>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</si>
  <si>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</si>
  <si>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</si>
  <si>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</si>
  <si>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</si>
  <si>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</si>
  <si>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</si>
  <si>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</si>
  <si>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</si>
  <si>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</si>
  <si>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</si>
  <si>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</si>
  <si>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</si>
  <si>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</si>
  <si>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</si>
  <si>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</si>
  <si>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</si>
  <si>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</si>
  <si>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</si>
  <si>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</si>
  <si>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</si>
  <si>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</si>
  <si>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</si>
  <si>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</si>
  <si>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</si>
  <si>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</si>
  <si>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</si>
  <si>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</si>
  <si>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</si>
  <si>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</si>
  <si>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</si>
  <si>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</si>
  <si>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</si>
  <si>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</si>
  <si>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</si>
  <si>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</si>
  <si>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</si>
  <si>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</si>
  <si>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</si>
  <si>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</si>
  <si>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</si>
  <si>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</si>
  <si>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</si>
  <si>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</si>
  <si>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</si>
  <si>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</si>
  <si>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</si>
  <si>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</si>
  <si>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</si>
  <si>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</si>
  <si>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</si>
  <si>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</si>
  <si>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</si>
  <si>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</si>
  <si>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</si>
  <si>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</si>
  <si>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</si>
  <si>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</si>
  <si>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</si>
  <si>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</si>
  <si>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</si>
  <si>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</si>
  <si>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</si>
  <si>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</si>
  <si>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</si>
  <si>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</si>
  <si>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</si>
  <si>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</si>
  <si>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</si>
  <si>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</si>
  <si>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</si>
  <si>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</si>
  <si>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</si>
  <si>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</si>
  <si>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</si>
  <si>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</si>
  <si>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</si>
  <si>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</si>
  <si>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</si>
  <si>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</si>
  <si>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</si>
  <si>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</si>
  <si>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</si>
  <si>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</si>
  <si>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</si>
  <si>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</si>
  <si>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</si>
  <si>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</si>
  <si>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</si>
  <si>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</si>
  <si>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</si>
  <si>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</si>
  <si>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</si>
  <si>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</si>
  <si>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</si>
  <si>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</si>
  <si>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</si>
  <si>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</si>
  <si>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</si>
  <si>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</si>
  <si>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</si>
  <si>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</si>
  <si>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</si>
  <si>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</si>
  <si>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</si>
  <si>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</si>
  <si>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</si>
  <si>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</si>
  <si>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</si>
  <si>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</si>
  <si>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</si>
  <si>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</si>
  <si>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</si>
  <si>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</si>
  <si>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</si>
  <si>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</si>
  <si>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</si>
  <si>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</si>
  <si>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</si>
  <si>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</si>
  <si>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</si>
  <si>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</si>
  <si>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</si>
  <si>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</si>
  <si>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</si>
  <si>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</si>
  <si>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</si>
  <si>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</si>
  <si>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</si>
  <si>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</si>
  <si>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</si>
  <si>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</si>
  <si>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</si>
  <si>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</si>
  <si>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</si>
  <si>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</si>
  <si>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</si>
  <si>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</si>
  <si>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</si>
  <si>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</si>
  <si>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</si>
  <si>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</si>
  <si>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</si>
  <si>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</si>
  <si>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</si>
  <si>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</si>
  <si>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</si>
  <si>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</si>
  <si>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</si>
  <si>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</si>
  <si>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</si>
  <si>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</si>
  <si>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</si>
  <si>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</si>
  <si>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</si>
  <si>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</si>
  <si>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</si>
  <si>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</si>
  <si>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</si>
  <si>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</si>
  <si>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</si>
  <si>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</si>
  <si>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</si>
  <si>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</si>
  <si>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</si>
  <si>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</si>
  <si>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</si>
  <si>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</si>
  <si>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</si>
  <si>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</si>
  <si>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</si>
  <si>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</si>
  <si>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</si>
  <si>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</si>
  <si>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</si>
  <si>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</si>
  <si>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</si>
  <si>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</si>
  <si>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</si>
  <si>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</si>
  <si>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</si>
  <si>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</si>
  <si>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</si>
  <si>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</si>
  <si>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</si>
  <si>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</si>
  <si>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</si>
  <si>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</si>
  <si>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</si>
  <si>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</si>
  <si>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</si>
  <si>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</si>
  <si>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</si>
  <si>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</si>
  <si>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</si>
  <si>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</si>
  <si>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</si>
  <si>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</si>
  <si>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</si>
  <si>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</si>
  <si>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</si>
  <si>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</si>
  <si>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</si>
  <si>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</si>
  <si>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</si>
  <si>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</si>
  <si>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</si>
  <si>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</si>
  <si>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</si>
  <si>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</si>
  <si>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</si>
  <si>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</si>
  <si>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</si>
  <si>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</si>
  <si>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</si>
  <si>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</si>
  <si>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</si>
  <si>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</si>
  <si>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</si>
  <si>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</si>
  <si>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</si>
  <si>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</si>
  <si>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</si>
  <si>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</si>
  <si>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</si>
  <si>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</si>
  <si>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</si>
  <si>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</si>
  <si>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</si>
  <si>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</si>
  <si>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</si>
  <si>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</si>
  <si>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</si>
  <si>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</si>
  <si>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</si>
  <si>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</si>
  <si>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</si>
  <si>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</si>
  <si>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</si>
  <si>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</si>
  <si>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</si>
  <si>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</si>
  <si>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</si>
  <si>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</si>
  <si>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</si>
  <si>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</si>
  <si>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</si>
  <si>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</si>
  <si>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</si>
  <si>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</si>
  <si>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</si>
  <si>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</si>
  <si>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</si>
  <si>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</si>
  <si>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</si>
  <si>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</si>
  <si>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</si>
  <si>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</si>
  <si>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</si>
  <si>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</si>
  <si>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</si>
  <si>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</si>
  <si>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</si>
  <si>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</si>
  <si>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</si>
  <si>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</si>
  <si>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</si>
  <si>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</si>
  <si>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</si>
  <si>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</si>
  <si>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</si>
  <si>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</si>
  <si>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</si>
  <si>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</si>
  <si>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</si>
  <si>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</si>
  <si>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</si>
  <si>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</si>
  <si>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</si>
  <si>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</si>
  <si>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</si>
  <si>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</si>
  <si>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</si>
  <si>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</si>
  <si>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</si>
  <si>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</si>
  <si>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</si>
  <si>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</si>
  <si>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</si>
  <si>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</si>
  <si>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</si>
  <si>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</si>
  <si>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</si>
  <si>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</si>
  <si>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</si>
  <si>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</si>
  <si>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</si>
  <si>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</si>
  <si>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</si>
  <si>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</si>
  <si>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</si>
  <si>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</si>
  <si>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</si>
  <si>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</si>
  <si>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</si>
  <si>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</si>
  <si>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</si>
  <si>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</si>
  <si>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</si>
  <si>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</si>
  <si>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</si>
  <si>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</si>
  <si>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</si>
  <si>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</si>
  <si>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</si>
  <si>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</si>
  <si>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</si>
  <si>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</si>
  <si>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</si>
  <si>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</si>
  <si>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</si>
  <si>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</si>
  <si>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</si>
  <si>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</si>
  <si>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</si>
  <si>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</si>
  <si>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</si>
  <si>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</si>
  <si>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</si>
  <si>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</si>
  <si>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</si>
  <si>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</si>
  <si>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</si>
  <si>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</si>
  <si>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</si>
  <si>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</si>
  <si>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</si>
  <si>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</si>
  <si>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</si>
  <si>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</si>
  <si>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</si>
  <si>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</si>
  <si>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</si>
  <si>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</si>
  <si>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</si>
  <si>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</si>
  <si>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</si>
  <si>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</si>
  <si>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</si>
  <si>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</si>
  <si>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</si>
  <si>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</si>
  <si>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</si>
  <si>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</si>
  <si>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</si>
  <si>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</si>
  <si>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</si>
  <si>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</si>
  <si>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</si>
  <si>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</si>
  <si>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</si>
  <si>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</si>
  <si>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</si>
  <si>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</si>
  <si>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</si>
  <si>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</si>
  <si>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</si>
  <si>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</si>
  <si>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</si>
  <si>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</si>
  <si>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</si>
  <si>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</si>
  <si>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</si>
  <si>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</si>
  <si>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</si>
  <si>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</si>
  <si>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</si>
  <si>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</si>
  <si>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</si>
  <si>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</si>
  <si>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</si>
  <si>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</si>
  <si>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</si>
  <si>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</si>
  <si>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</si>
  <si>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</si>
  <si>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</si>
  <si>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</si>
  <si>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</si>
  <si>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</si>
  <si>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</si>
  <si>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</si>
  <si>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</si>
  <si>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</si>
  <si>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</si>
  <si>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</si>
  <si>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</si>
  <si>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</si>
  <si>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</si>
  <si>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</si>
  <si>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</si>
  <si>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</si>
  <si>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</si>
  <si>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</si>
  <si>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</si>
  <si>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</si>
  <si>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</si>
  <si>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</si>
  <si>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</si>
  <si>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</si>
  <si>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</si>
  <si>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</si>
  <si>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</si>
  <si>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</si>
  <si>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</si>
  <si>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</si>
  <si>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</si>
  <si>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</si>
  <si>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</si>
  <si>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</si>
  <si>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</si>
  <si>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</si>
  <si>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</si>
  <si>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</si>
  <si>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</si>
  <si>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</si>
  <si>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</si>
  <si>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</si>
  <si>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</si>
  <si>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</si>
  <si>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</si>
  <si>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</si>
  <si>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</si>
  <si>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</si>
  <si>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</si>
  <si>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</si>
  <si>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</si>
  <si>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</si>
  <si>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</si>
  <si>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</si>
  <si>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</si>
  <si>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</si>
  <si>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</si>
  <si>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</si>
  <si>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</si>
  <si>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</si>
  <si>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</si>
  <si>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</si>
  <si>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</si>
  <si>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</si>
  <si>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</si>
  <si>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</si>
  <si>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</si>
  <si>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</si>
  <si>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</si>
  <si>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</si>
  <si>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</si>
  <si>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</si>
  <si>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</si>
  <si>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</si>
  <si>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</si>
  <si>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</si>
  <si>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</si>
  <si>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</si>
  <si>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</si>
  <si>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</si>
  <si>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</si>
  <si>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</si>
  <si>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</si>
  <si>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</si>
  <si>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</si>
  <si>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</si>
  <si>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</si>
  <si>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</si>
  <si>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</si>
  <si>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</si>
  <si>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</si>
  <si>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</si>
  <si>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</si>
  <si>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</si>
  <si>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</si>
  <si>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</si>
  <si>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</si>
  <si>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</si>
  <si>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</si>
  <si>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</si>
  <si>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</si>
  <si>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</si>
  <si>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</si>
  <si>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</si>
  <si>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</si>
  <si>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</si>
  <si>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</si>
  <si>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</si>
  <si>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</si>
  <si>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</si>
  <si>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</si>
  <si>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</si>
  <si>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</si>
  <si>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</si>
  <si>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</si>
  <si>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</si>
  <si>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</si>
  <si>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</si>
  <si>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</si>
  <si>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</si>
  <si>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</si>
  <si>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</si>
  <si>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</si>
  <si>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</si>
  <si>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</si>
  <si>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</si>
  <si>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</si>
  <si>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</si>
  <si>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</si>
  <si>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</si>
  <si>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</si>
  <si>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</si>
  <si>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</si>
  <si>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</si>
  <si>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</si>
  <si>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</si>
  <si>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</si>
  <si>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</si>
  <si>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</si>
  <si>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</si>
  <si>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</si>
  <si>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</si>
  <si>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</si>
  <si>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</si>
  <si>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</si>
  <si>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</si>
  <si>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</si>
  <si>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</si>
  <si>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</si>
  <si>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</si>
  <si>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</si>
  <si>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</si>
  <si>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</si>
  <si>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</si>
  <si>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</si>
  <si>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</si>
  <si>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</si>
  <si>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</si>
  <si>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</si>
  <si>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</si>
  <si>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</si>
  <si>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</si>
  <si>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</si>
  <si>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</si>
  <si>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</si>
  <si>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</si>
  <si>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</si>
  <si>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</si>
  <si>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</si>
  <si>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</si>
  <si>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</si>
  <si>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</si>
  <si>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</si>
  <si>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</si>
  <si>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</si>
  <si>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</si>
  <si>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</si>
  <si>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</si>
  <si>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</si>
  <si>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</si>
  <si>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</si>
  <si>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</si>
  <si>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</si>
  <si>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</si>
  <si>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</si>
  <si>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</si>
  <si>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</si>
  <si>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</si>
  <si>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</si>
  <si>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</si>
  <si>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</si>
  <si>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</si>
  <si>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</si>
  <si>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</si>
  <si>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</si>
  <si>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</si>
  <si>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</si>
  <si>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</si>
  <si>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</si>
  <si>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</si>
  <si>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</si>
  <si>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</si>
  <si>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</si>
  <si>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</si>
  <si>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</si>
  <si>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</si>
  <si>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</si>
  <si>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</si>
  <si>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</si>
  <si>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</si>
  <si>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</si>
  <si>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</si>
  <si>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</si>
  <si>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</si>
  <si>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</si>
  <si>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</si>
  <si>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</si>
  <si>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</si>
  <si>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</si>
  <si>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</si>
  <si>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</si>
  <si>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</si>
  <si>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</si>
  <si>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</si>
  <si>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</si>
  <si>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</si>
  <si>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</si>
  <si>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</si>
  <si>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</si>
  <si>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</si>
  <si>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</si>
  <si>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</si>
  <si>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</si>
  <si>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</si>
  <si>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</si>
  <si>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</si>
  <si>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</si>
  <si>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</si>
  <si>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</si>
  <si>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</si>
  <si>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</si>
  <si>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</si>
  <si>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</si>
  <si>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</si>
  <si>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</si>
  <si>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</si>
  <si>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</si>
  <si>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</si>
  <si>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</si>
  <si>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</si>
  <si>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</si>
  <si>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</si>
  <si>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</si>
  <si>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</si>
  <si>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</si>
  <si>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</si>
  <si>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</si>
  <si>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</si>
  <si>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</si>
  <si>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</si>
  <si>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</si>
  <si>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</si>
  <si>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</si>
  <si>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</si>
  <si>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</si>
  <si>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</si>
  <si>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</si>
  <si>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</si>
  <si>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</si>
  <si>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</si>
  <si>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</si>
  <si>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</si>
  <si>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</si>
  <si>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</si>
  <si>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</si>
  <si>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</si>
  <si>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</si>
  <si>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</si>
  <si>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</si>
  <si>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</si>
  <si>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</si>
  <si>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</si>
  <si>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</si>
  <si>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</si>
  <si>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</si>
  <si>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</si>
  <si>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</si>
  <si>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</si>
  <si>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</si>
  <si>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</si>
  <si>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</si>
  <si>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</si>
  <si>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</si>
  <si>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</si>
  <si>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</si>
  <si>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</si>
  <si>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</si>
  <si>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</si>
  <si>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</si>
  <si>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</si>
  <si>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</si>
  <si>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</si>
  <si>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</si>
  <si>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</si>
  <si>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</si>
  <si>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</si>
  <si>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</si>
  <si>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</si>
  <si>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</si>
  <si>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</si>
  <si>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</si>
  <si>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</si>
  <si>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</si>
  <si>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</si>
  <si>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</si>
  <si>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</si>
  <si>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</si>
  <si>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</si>
  <si>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</si>
  <si>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</si>
  <si>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</si>
  <si>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</si>
  <si>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</si>
  <si>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</si>
  <si>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</si>
  <si>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</si>
  <si>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</si>
  <si>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</si>
  <si>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</si>
  <si>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</si>
  <si>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</si>
  <si>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</si>
  <si>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</si>
  <si>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</si>
  <si>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</si>
  <si>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</si>
  <si>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</si>
  <si>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</si>
  <si>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</si>
  <si>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</si>
  <si>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</si>
  <si>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</si>
  <si>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</si>
  <si>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</si>
  <si>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</si>
  <si>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</si>
  <si>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</si>
  <si>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</si>
  <si>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</si>
  <si>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</si>
  <si>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</si>
  <si>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</si>
  <si>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</si>
  <si>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</si>
  <si>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</si>
  <si>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</si>
  <si>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</si>
  <si>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</si>
  <si>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</si>
  <si>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</si>
  <si>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</si>
  <si>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</si>
  <si>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</si>
  <si>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</si>
  <si>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</si>
  <si>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</si>
  <si>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</si>
  <si>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</si>
  <si>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</si>
  <si>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</si>
  <si>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</si>
  <si>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</si>
  <si>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</si>
  <si>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</si>
  <si>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</si>
  <si>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</si>
  <si>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</si>
  <si>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</si>
  <si>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</si>
  <si>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</si>
  <si>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</si>
  <si>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</si>
  <si>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</si>
  <si>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</si>
  <si>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</si>
  <si>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</si>
  <si>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</si>
  <si>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</si>
  <si>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</si>
  <si>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</si>
  <si>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</si>
  <si>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</si>
  <si>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</si>
  <si>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</si>
  <si>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</si>
  <si>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</si>
  <si>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</si>
  <si>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</si>
  <si>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</si>
  <si>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</si>
  <si>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</si>
  <si>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</si>
  <si>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</si>
  <si>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</si>
  <si>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</si>
  <si>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</si>
  <si>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</si>
  <si>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</si>
  <si>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</si>
  <si>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</si>
  <si>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</si>
  <si>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</si>
  <si>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</si>
  <si>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</si>
  <si>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</si>
  <si>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</si>
  <si>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</si>
  <si>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</si>
  <si>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</si>
  <si>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</si>
  <si>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</si>
  <si>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</si>
  <si>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</si>
  <si>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</si>
  <si>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</si>
  <si>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</si>
  <si>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</si>
  <si>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</si>
  <si>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</si>
  <si>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</si>
  <si>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</si>
  <si>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</si>
  <si>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</si>
  <si>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</si>
  <si>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</si>
  <si>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</si>
  <si>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</si>
  <si>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</si>
  <si>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</si>
  <si>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</si>
  <si>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</si>
  <si>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</si>
  <si>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</si>
  <si>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</si>
  <si>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</si>
  <si>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</si>
  <si>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</si>
  <si>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</si>
  <si>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</si>
  <si>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</si>
  <si>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</si>
  <si>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</si>
  <si>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</si>
  <si>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</si>
  <si>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</si>
  <si>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</si>
  <si>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</si>
  <si>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</si>
  <si>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</si>
  <si>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</si>
  <si>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</si>
  <si>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</si>
  <si>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</si>
  <si>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</si>
  <si>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</si>
  <si>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</si>
  <si>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</si>
  <si>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</si>
  <si>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</si>
  <si>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</si>
  <si>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</si>
  <si>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</si>
  <si>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</si>
  <si>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</si>
  <si>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</si>
  <si>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</si>
  <si>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</si>
  <si>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</si>
  <si>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</si>
  <si>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</si>
  <si>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</si>
  <si>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</si>
  <si>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</si>
  <si>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</si>
  <si>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</si>
  <si>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</si>
  <si>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</si>
  <si>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</si>
  <si>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</si>
  <si>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</si>
  <si>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</si>
  <si>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</si>
  <si>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</si>
  <si>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</si>
  <si>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</si>
  <si>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</si>
  <si>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</si>
  <si>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</si>
  <si>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</si>
  <si>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</si>
  <si>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</si>
  <si>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</si>
  <si>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</si>
  <si>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</si>
  <si>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</si>
  <si>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</si>
  <si>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</si>
  <si>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</si>
  <si>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</si>
  <si>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</si>
  <si>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</si>
  <si>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</si>
  <si>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</si>
  <si>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</si>
  <si>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</si>
  <si>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</si>
  <si>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</si>
  <si>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</si>
  <si>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</si>
  <si>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</si>
  <si>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</si>
  <si>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</si>
  <si>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</si>
  <si>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</si>
  <si>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</si>
  <si>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</si>
  <si>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</si>
  <si>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</si>
  <si>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</si>
  <si>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</si>
  <si>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</si>
  <si>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</si>
  <si>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</si>
  <si>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</si>
  <si>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</si>
  <si>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</si>
  <si>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</si>
  <si>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</si>
  <si>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</si>
  <si>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</si>
  <si>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</si>
  <si>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</si>
  <si>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</si>
  <si>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</si>
  <si>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</si>
  <si>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</si>
  <si>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</si>
  <si>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</si>
  <si>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</si>
  <si>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</si>
  <si>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</si>
  <si>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</si>
  <si>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</si>
  <si>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</si>
  <si>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</si>
  <si>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</si>
  <si>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</si>
  <si>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</si>
  <si>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</si>
  <si>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</si>
  <si>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</si>
  <si>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</si>
  <si>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</si>
  <si>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</si>
  <si>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</si>
  <si>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</si>
  <si>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</si>
  <si>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</si>
  <si>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</si>
  <si>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</si>
  <si>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</si>
  <si>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</si>
  <si>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</si>
  <si>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</si>
  <si>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</si>
  <si>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</si>
  <si>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</si>
  <si>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</si>
  <si>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</si>
  <si>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</si>
  <si>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</si>
  <si>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</si>
  <si>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</si>
  <si>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</si>
  <si>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</si>
  <si>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</si>
  <si>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</si>
  <si>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</si>
  <si>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</si>
  <si>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</si>
  <si>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</si>
  <si>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</si>
  <si>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</si>
  <si>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</si>
  <si>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</si>
  <si>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</si>
  <si>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</si>
  <si>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</si>
  <si>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</si>
  <si>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</si>
  <si>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</si>
  <si>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</si>
  <si>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</si>
  <si>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</si>
  <si>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</si>
  <si>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</si>
  <si>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</si>
  <si>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</si>
  <si>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</si>
  <si>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</si>
  <si>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</si>
  <si>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</si>
  <si>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</si>
  <si>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</si>
  <si>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</si>
  <si>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</si>
  <si>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</si>
  <si>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</si>
  <si>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</si>
  <si>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</si>
  <si>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</si>
  <si>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</si>
  <si>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</si>
  <si>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</si>
  <si>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</si>
  <si>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</si>
  <si>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</si>
  <si>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</si>
  <si>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</si>
  <si>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</si>
  <si>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</si>
  <si>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</si>
  <si>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</si>
  <si>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</si>
  <si>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</si>
  <si>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</si>
  <si>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</si>
  <si>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</si>
  <si>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</si>
  <si>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</si>
  <si>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</si>
  <si>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</si>
  <si>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</si>
  <si>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</si>
  <si>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</si>
  <si>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</si>
  <si>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</si>
  <si>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</si>
  <si>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</si>
  <si>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</si>
  <si>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</si>
  <si>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</si>
  <si>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</si>
  <si>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</si>
  <si>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</si>
  <si>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</si>
  <si>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</si>
  <si>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</si>
  <si>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</si>
  <si>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</si>
  <si>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</si>
  <si>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</si>
  <si>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</si>
  <si>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</si>
  <si>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</si>
  <si>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</si>
  <si>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</si>
  <si>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</si>
  <si>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</si>
  <si>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</si>
  <si>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</si>
  <si>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</si>
  <si>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</si>
  <si>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</si>
  <si>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</si>
  <si>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</si>
  <si>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</si>
  <si>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</si>
  <si>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</si>
  <si>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</si>
  <si>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</si>
  <si>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</si>
  <si>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</si>
  <si>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</si>
  <si>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</si>
  <si>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</si>
  <si>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</si>
  <si>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</si>
  <si>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</si>
  <si>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</si>
  <si>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</si>
  <si>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</si>
  <si>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</si>
  <si>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</si>
  <si>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</si>
  <si>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</si>
  <si>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</si>
  <si>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</si>
  <si>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</si>
  <si>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</si>
  <si>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</si>
  <si>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</si>
  <si>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</si>
  <si>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</si>
  <si>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</si>
  <si>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</si>
  <si>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</si>
  <si>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</si>
  <si>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</si>
  <si>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</si>
  <si>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</si>
  <si>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</si>
  <si>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</si>
  <si>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</si>
  <si>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</si>
  <si>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</si>
  <si>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</si>
  <si>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</si>
  <si>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</si>
  <si>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</si>
  <si>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</si>
  <si>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</si>
  <si>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</si>
  <si>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</si>
  <si>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</si>
  <si>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</si>
  <si>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</si>
  <si>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</si>
  <si>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</si>
  <si>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</si>
  <si>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</si>
  <si>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</si>
  <si>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</si>
  <si>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</si>
  <si>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</si>
  <si>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</si>
  <si>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</si>
  <si>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</si>
  <si>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</si>
  <si>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</si>
  <si>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</si>
  <si>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</si>
  <si>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</si>
  <si>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</si>
  <si>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</si>
  <si>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</si>
  <si>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</si>
  <si>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</si>
  <si>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</si>
  <si>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</si>
  <si>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</si>
  <si>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</si>
  <si>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</si>
  <si>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</si>
  <si>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</si>
  <si>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</si>
  <si>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</si>
  <si>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</si>
  <si>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</si>
  <si>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</si>
  <si>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</si>
  <si>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</si>
  <si>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</si>
  <si>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</si>
  <si>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</si>
  <si>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</si>
  <si>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</si>
  <si>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</si>
  <si>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</si>
  <si>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</si>
  <si>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</si>
  <si>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</si>
  <si>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</si>
  <si>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</si>
  <si>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</si>
  <si>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</si>
  <si>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</si>
  <si>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</si>
  <si>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</si>
  <si>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</si>
  <si>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</si>
  <si>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</si>
  <si>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</si>
  <si>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</si>
  <si>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</si>
  <si>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</si>
  <si>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</si>
  <si>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</si>
  <si>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</si>
  <si>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</si>
  <si>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</si>
  <si>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</si>
  <si>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</si>
  <si>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</si>
  <si>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</si>
  <si>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</si>
  <si>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</si>
  <si>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</si>
  <si>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</si>
  <si>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</si>
  <si>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</si>
  <si>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</si>
  <si>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</si>
  <si>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</si>
  <si>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</si>
  <si>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</si>
  <si>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</si>
  <si>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</si>
  <si>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</si>
  <si>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</si>
  <si>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</si>
  <si>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</si>
  <si>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</si>
  <si>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</si>
  <si>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</si>
  <si>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</si>
  <si>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</si>
  <si>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</si>
  <si>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</si>
  <si>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</si>
  <si>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</si>
  <si>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</si>
  <si>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</si>
  <si>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</si>
  <si>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</si>
  <si>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</si>
  <si>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</si>
  <si>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</si>
  <si>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</si>
  <si>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</si>
  <si>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</si>
  <si>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</si>
  <si>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</si>
  <si>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</si>
  <si>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</si>
  <si>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</si>
  <si>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</si>
  <si>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</si>
  <si>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</si>
  <si>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</si>
  <si>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</si>
  <si>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</si>
  <si>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</si>
  <si>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</si>
  <si>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</si>
  <si>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</si>
  <si>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</si>
  <si>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</si>
  <si>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</si>
  <si>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</si>
  <si>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</si>
  <si>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</si>
  <si>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</si>
  <si>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</si>
  <si>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</si>
  <si>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</si>
  <si>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</si>
  <si>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</si>
  <si>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</si>
  <si>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</si>
  <si>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</si>
  <si>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</si>
  <si>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</si>
  <si>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</si>
  <si>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</si>
  <si>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</si>
  <si>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</si>
  <si>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</si>
  <si>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</si>
  <si>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</si>
  <si>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</si>
  <si>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</si>
  <si>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</si>
  <si>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</si>
  <si>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</si>
  <si>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</si>
  <si>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</si>
  <si>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</si>
  <si>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</si>
  <si>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</si>
  <si>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</si>
  <si>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</si>
  <si>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</si>
  <si>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</si>
  <si>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</si>
  <si>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</si>
  <si>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</si>
  <si>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</si>
  <si>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</si>
  <si>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</si>
  <si>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</si>
  <si>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</si>
  <si>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</si>
  <si>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</si>
  <si>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</si>
  <si>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</si>
  <si>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</si>
  <si>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</si>
  <si>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</si>
  <si>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</si>
  <si>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</si>
  <si>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</si>
  <si>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</si>
  <si>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</si>
  <si>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</si>
  <si>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</si>
  <si>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</si>
  <si>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</si>
  <si>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</si>
  <si>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</si>
  <si>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</si>
  <si>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</si>
  <si>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</si>
  <si>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</si>
  <si>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</si>
  <si>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</si>
  <si>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</si>
  <si>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</si>
  <si>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</si>
  <si>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</si>
  <si>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</si>
  <si>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</si>
  <si>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</si>
  <si>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</si>
  <si>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</si>
  <si>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</si>
  <si>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</si>
  <si>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</si>
  <si>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</si>
  <si>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</si>
  <si>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</si>
  <si>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</si>
  <si>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</si>
  <si>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</si>
  <si>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</si>
  <si>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</si>
  <si>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</si>
  <si>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</si>
  <si>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</si>
  <si>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</si>
  <si>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</si>
  <si>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</si>
  <si>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</si>
  <si>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</si>
  <si>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</si>
  <si>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</si>
  <si>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</si>
  <si>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</si>
  <si>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</si>
  <si>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</si>
  <si>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</si>
  <si>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</si>
  <si>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</si>
  <si>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</si>
  <si>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</si>
  <si>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</si>
  <si>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</si>
  <si>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</si>
  <si>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</si>
  <si>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</si>
  <si>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</si>
  <si>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</si>
  <si>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</si>
  <si>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</si>
  <si>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</si>
  <si>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</si>
  <si>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</si>
  <si>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</si>
  <si>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</si>
  <si>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</si>
  <si>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</si>
  <si>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</si>
  <si>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</si>
  <si>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</si>
  <si>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</si>
  <si>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</si>
  <si>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</si>
  <si>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</si>
  <si>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</si>
  <si>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</si>
  <si>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</si>
  <si>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</si>
  <si>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</si>
  <si>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</si>
  <si>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</si>
  <si>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</si>
  <si>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</si>
  <si>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</si>
  <si>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</si>
  <si>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</si>
  <si>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</si>
  <si>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</si>
  <si>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</si>
  <si>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</si>
  <si>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</si>
  <si>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</si>
  <si>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</si>
  <si>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</si>
  <si>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</si>
  <si>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</si>
  <si>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</si>
  <si>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</si>
  <si>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</si>
  <si>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</si>
  <si>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</si>
  <si>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</si>
  <si>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</si>
  <si>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</si>
  <si>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</si>
  <si>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</si>
  <si>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</si>
  <si>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</si>
  <si>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</si>
  <si>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</si>
  <si>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</si>
  <si>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</si>
  <si>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</si>
  <si>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</si>
  <si>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</si>
  <si>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</si>
  <si>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</si>
  <si>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</si>
  <si>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</si>
  <si>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</si>
  <si>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</si>
  <si>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</si>
  <si>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</si>
  <si>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</si>
  <si>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</si>
  <si>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</si>
  <si>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</si>
  <si>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</si>
  <si>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</si>
  <si>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</si>
  <si>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</si>
  <si>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</si>
  <si>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</si>
  <si>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</si>
  <si>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</si>
  <si>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</si>
  <si>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</si>
  <si>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</si>
  <si>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</si>
  <si>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</si>
  <si>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</si>
  <si>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</si>
  <si>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</si>
  <si>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</si>
  <si>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</si>
  <si>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</si>
  <si>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</si>
  <si>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</si>
  <si>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</si>
  <si>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</si>
  <si>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</si>
  <si>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</si>
  <si>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</si>
  <si>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</si>
  <si>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</si>
  <si>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</si>
  <si>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</si>
  <si>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</si>
  <si>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</si>
  <si>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</si>
  <si>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</si>
  <si>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</si>
  <si>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</si>
  <si>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</si>
  <si>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</si>
  <si>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</si>
  <si>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</si>
  <si>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</si>
  <si>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</si>
  <si>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</si>
  <si>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</si>
  <si>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</si>
  <si>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</si>
  <si>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</si>
  <si>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</si>
  <si>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</si>
  <si>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</si>
  <si>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</si>
  <si>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</si>
  <si>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</si>
  <si>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</si>
  <si>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</si>
  <si>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</si>
  <si>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</si>
  <si>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</si>
  <si>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</si>
  <si>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</si>
  <si>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</si>
  <si>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</si>
  <si>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</si>
  <si>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</si>
  <si>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</si>
  <si>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</si>
  <si>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</si>
  <si>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</si>
  <si>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</si>
  <si>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</si>
  <si>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</si>
  <si>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</si>
  <si>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</si>
  <si>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</si>
  <si>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</si>
  <si>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</si>
  <si>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</si>
  <si>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</si>
  <si>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</si>
  <si>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</si>
  <si>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</si>
  <si>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</si>
  <si>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</si>
  <si>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</si>
  <si>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</si>
  <si>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</si>
  <si>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</si>
  <si>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</si>
  <si>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</si>
  <si>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</si>
  <si>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</si>
  <si>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</si>
  <si>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</si>
  <si>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</si>
  <si>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</si>
  <si>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</si>
  <si>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</si>
  <si>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</si>
  <si>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</si>
  <si>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</si>
  <si>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</si>
  <si>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</si>
  <si>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</si>
  <si>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</si>
  <si>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</si>
  <si>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</si>
  <si>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</si>
  <si>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</si>
  <si>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</si>
  <si>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</si>
  <si>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</si>
  <si>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</si>
  <si>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</si>
  <si>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</si>
  <si>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</si>
  <si>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</si>
  <si>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</si>
  <si>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</si>
  <si>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</si>
  <si>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</si>
  <si>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</si>
  <si>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</si>
  <si>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</si>
  <si>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</si>
  <si>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</si>
  <si>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</si>
  <si>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</si>
  <si>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</si>
  <si>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</si>
  <si>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</si>
  <si>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</si>
  <si>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</si>
  <si>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</si>
  <si>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</si>
  <si>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</si>
  <si>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</si>
  <si>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</si>
  <si>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</si>
  <si>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</si>
  <si>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</si>
  <si>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</si>
  <si>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</si>
  <si>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</si>
  <si>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</si>
  <si>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</si>
  <si>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</si>
  <si>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</si>
  <si>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</si>
  <si>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</si>
  <si>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</si>
  <si>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</si>
  <si>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</si>
  <si>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</si>
  <si>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</si>
  <si>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</si>
  <si>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</si>
  <si>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</si>
  <si>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</si>
  <si>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</si>
  <si>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</si>
  <si>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</si>
  <si>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</si>
  <si>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</si>
  <si>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</si>
  <si>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</si>
  <si>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</si>
  <si>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</si>
  <si>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</si>
  <si>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</si>
  <si>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</si>
  <si>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</si>
  <si>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</si>
  <si>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</si>
  <si>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</si>
  <si>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</si>
  <si>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</si>
  <si>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</si>
  <si>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</si>
  <si>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</si>
  <si>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</si>
  <si>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</si>
  <si>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</si>
  <si>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</si>
  <si>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</si>
  <si>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</si>
  <si>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</si>
  <si>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</si>
  <si>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</si>
  <si>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</si>
  <si>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</si>
  <si>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</si>
  <si>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</si>
  <si>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</si>
  <si>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</si>
  <si>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</si>
  <si>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</si>
  <si>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</si>
  <si>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</si>
  <si>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</si>
  <si>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</si>
  <si>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</si>
  <si>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</si>
  <si>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</si>
  <si>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</si>
  <si>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</si>
  <si>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</si>
  <si>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</si>
  <si>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</si>
  <si>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</si>
  <si>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</si>
  <si>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</si>
  <si>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</si>
  <si>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</si>
  <si>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</si>
  <si>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</si>
  <si>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</si>
  <si>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</si>
  <si>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</si>
  <si>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</si>
  <si>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</si>
  <si>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</si>
  <si>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</si>
  <si>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</si>
  <si>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</si>
  <si>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</si>
  <si>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</si>
  <si>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</si>
  <si>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</si>
  <si>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</si>
  <si>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</si>
  <si>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</si>
  <si>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</si>
  <si>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</si>
  <si>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</si>
  <si>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</si>
  <si>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</si>
  <si>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</si>
  <si>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</si>
  <si>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</si>
  <si>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</si>
  <si>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</si>
  <si>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</si>
  <si>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</si>
  <si>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</si>
  <si>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</si>
  <si>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</si>
  <si>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</si>
  <si>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</si>
  <si>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</si>
  <si>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</si>
  <si>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</si>
  <si>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</si>
  <si>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</si>
  <si>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</si>
  <si>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</si>
  <si>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</si>
  <si>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</si>
  <si>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</si>
  <si>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</si>
  <si>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</si>
  <si>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</si>
  <si>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</si>
  <si>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</si>
  <si>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</si>
  <si>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</si>
  <si>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</si>
  <si>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</si>
  <si>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</si>
  <si>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</si>
  <si>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</si>
  <si>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</si>
  <si>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</si>
  <si>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</si>
  <si>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</si>
  <si>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</si>
  <si>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</si>
  <si>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</si>
  <si>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</si>
  <si>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</si>
  <si>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</si>
  <si>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</si>
  <si>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</si>
  <si>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</si>
  <si>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</si>
  <si>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</si>
  <si>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</si>
  <si>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</si>
  <si>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</si>
  <si>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</si>
  <si>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</si>
  <si>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</si>
  <si>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</si>
  <si>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</si>
  <si>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</si>
  <si>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</si>
  <si>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</si>
  <si>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</si>
  <si>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</si>
  <si>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</si>
  <si>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</si>
  <si>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</si>
  <si>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</si>
  <si>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</si>
  <si>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</si>
  <si>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</si>
  <si>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</si>
  <si>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</si>
  <si>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</si>
  <si>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</si>
  <si>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</si>
  <si>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</si>
  <si>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</si>
  <si>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</si>
  <si>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</si>
  <si>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</si>
  <si>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</si>
  <si>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</si>
  <si>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</si>
  <si>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</si>
  <si>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</si>
  <si>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</si>
  <si>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</si>
  <si>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</si>
  <si>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</si>
  <si>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</si>
  <si>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</si>
  <si>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</si>
  <si>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</si>
  <si>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</si>
  <si>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</si>
  <si>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</si>
  <si>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</si>
  <si>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</si>
  <si>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</si>
  <si>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</si>
  <si>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</si>
  <si>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</si>
  <si>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</si>
  <si>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</si>
  <si>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</si>
  <si>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</si>
  <si>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</si>
  <si>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</si>
  <si>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</si>
  <si>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</si>
  <si>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</si>
  <si>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</si>
  <si>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</si>
  <si>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</si>
  <si>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</si>
  <si>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</si>
  <si>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</si>
  <si>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</si>
  <si>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</si>
  <si>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</si>
  <si>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</si>
  <si>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</si>
  <si>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</si>
  <si>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</si>
  <si>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</si>
  <si>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</si>
  <si>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</si>
  <si>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</si>
  <si>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</si>
  <si>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</si>
  <si>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</si>
  <si>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</si>
  <si>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</si>
  <si>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</si>
  <si>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</si>
  <si>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</si>
  <si>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</si>
  <si>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</si>
  <si>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</si>
  <si>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</si>
  <si>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</si>
  <si>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</si>
  <si>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</si>
  <si>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</si>
  <si>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</si>
  <si>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</si>
  <si>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</si>
  <si>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</si>
  <si>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</si>
  <si>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</si>
  <si>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</si>
  <si>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</si>
  <si>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</si>
  <si>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</si>
  <si>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</si>
  <si>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</si>
  <si>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</si>
  <si>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</si>
  <si>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</si>
  <si>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</si>
  <si>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</si>
  <si>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</si>
  <si>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</si>
  <si>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</si>
  <si>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</si>
  <si>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</si>
  <si>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</si>
  <si>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</si>
  <si>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</si>
  <si>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</si>
  <si>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</si>
  <si>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</si>
  <si>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</si>
  <si>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</si>
  <si>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</si>
  <si>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</si>
  <si>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</si>
  <si>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</si>
  <si>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</si>
  <si>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</si>
  <si>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</si>
  <si>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</si>
  <si>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</si>
  <si>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</si>
  <si>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</si>
  <si>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</si>
  <si>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</si>
  <si>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</si>
  <si>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</si>
  <si>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</si>
  <si>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</si>
  <si>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</si>
  <si>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</si>
  <si>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</si>
  <si>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</si>
  <si>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</si>
  <si>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</si>
  <si>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</si>
  <si>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</si>
  <si>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</si>
  <si>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</si>
  <si>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</si>
  <si>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</si>
  <si>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</si>
  <si>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</si>
  <si>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</si>
  <si>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</si>
  <si>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</si>
  <si>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</si>
  <si>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</si>
  <si>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</si>
  <si>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</si>
  <si>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</si>
  <si>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</si>
  <si>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</si>
  <si>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</si>
  <si>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</si>
  <si>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</si>
  <si>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</si>
  <si>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</si>
  <si>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</si>
  <si>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</si>
  <si>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</si>
  <si>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</si>
  <si>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</si>
  <si>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</si>
  <si>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</si>
  <si>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</si>
  <si>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</si>
  <si>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</si>
  <si>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</si>
  <si>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</si>
  <si>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</si>
  <si>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</si>
  <si>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</si>
  <si>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</si>
  <si>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</si>
  <si>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</si>
  <si>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</si>
  <si>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</si>
  <si>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</si>
  <si>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</si>
  <si>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</si>
  <si>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</si>
  <si>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</si>
  <si>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</si>
  <si>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</si>
  <si>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</si>
  <si>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</si>
  <si>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</si>
  <si>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</si>
  <si>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</si>
  <si>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</si>
  <si>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</si>
  <si>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</si>
  <si>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</si>
  <si>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</si>
  <si>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</si>
  <si>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</si>
  <si>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</si>
  <si>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</si>
  <si>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</si>
  <si>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</si>
  <si>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</si>
  <si>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</si>
  <si>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</si>
  <si>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</si>
  <si>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</si>
  <si>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</si>
  <si>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</si>
  <si>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</si>
  <si>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</si>
  <si>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</si>
  <si>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</si>
  <si>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</si>
  <si>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</si>
  <si>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</si>
  <si>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</si>
  <si>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</si>
  <si>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</si>
  <si>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</si>
  <si>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</si>
  <si>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</si>
  <si>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</si>
  <si>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</si>
  <si>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</si>
  <si>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</si>
  <si>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</si>
  <si>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</si>
  <si>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</si>
  <si>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</si>
  <si>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</si>
  <si>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</si>
  <si>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</si>
  <si>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</si>
  <si>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</si>
  <si>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</si>
  <si>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</si>
  <si>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</si>
  <si>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</si>
  <si>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</si>
  <si>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</si>
  <si>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</si>
  <si>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</si>
  <si>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</si>
  <si>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</si>
  <si>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</si>
  <si>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</si>
  <si>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</si>
  <si>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</si>
  <si>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</si>
  <si>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</si>
  <si>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</si>
  <si>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</si>
  <si>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</si>
  <si>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</si>
  <si>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</si>
  <si>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</si>
  <si>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</si>
  <si>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</si>
  <si>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</si>
  <si>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</si>
  <si>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</si>
  <si>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</si>
  <si>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</si>
  <si>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</si>
  <si>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</si>
  <si>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</si>
  <si>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</si>
  <si>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</si>
  <si>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</si>
  <si>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</si>
  <si>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</si>
  <si>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</si>
  <si>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</si>
  <si>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</si>
  <si>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</si>
  <si>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</si>
  <si>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</si>
  <si>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</si>
  <si>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</si>
  <si>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</si>
  <si>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</si>
  <si>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</si>
  <si>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</si>
  <si>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</si>
  <si>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</si>
  <si>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</si>
  <si>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</si>
  <si>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</si>
  <si>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</si>
  <si>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</si>
  <si>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</si>
  <si>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</si>
  <si>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</si>
  <si>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</si>
  <si>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</si>
  <si>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</si>
  <si>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</si>
  <si>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</si>
  <si>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</si>
  <si>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</si>
  <si>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</si>
  <si>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</si>
  <si>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</si>
  <si>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</si>
  <si>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</si>
  <si>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</si>
  <si>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</si>
  <si>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</si>
  <si>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</si>
  <si>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</si>
  <si>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</si>
  <si>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</si>
  <si>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</si>
  <si>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</si>
  <si>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</si>
  <si>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</si>
  <si>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</si>
  <si>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</si>
  <si>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</si>
  <si>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</si>
  <si>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</si>
  <si>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</si>
  <si>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</si>
  <si>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</si>
  <si>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</si>
  <si>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</si>
  <si>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</si>
  <si>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</si>
  <si>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</si>
  <si>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</si>
  <si>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</si>
  <si>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</si>
  <si>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</si>
  <si>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</si>
  <si>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</si>
  <si>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</si>
  <si>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</si>
  <si>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</si>
  <si>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</si>
  <si>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</si>
  <si>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</si>
  <si>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</si>
  <si>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</si>
  <si>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</si>
  <si>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</si>
  <si>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</si>
  <si>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</si>
  <si>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</si>
  <si>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</si>
  <si>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</si>
  <si>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</si>
  <si>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</si>
  <si>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</si>
  <si>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</si>
  <si>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</si>
  <si>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</si>
  <si>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</si>
  <si>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</si>
  <si>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</si>
  <si>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</si>
  <si>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</si>
  <si>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</si>
  <si>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</si>
  <si>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</si>
  <si>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</si>
  <si>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</si>
  <si>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</si>
  <si>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</si>
  <si>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</si>
  <si>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</si>
  <si>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</si>
  <si>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</si>
  <si>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</si>
  <si>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</si>
  <si>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</si>
  <si>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</si>
  <si>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</si>
  <si>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</si>
  <si>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</si>
  <si>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</si>
  <si>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</si>
  <si>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</si>
  <si>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</si>
  <si>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</si>
  <si>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</si>
  <si>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</si>
  <si>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</si>
  <si>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</si>
  <si>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</si>
  <si>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</si>
  <si>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</si>
  <si>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</si>
  <si>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</si>
  <si>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</si>
  <si>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</si>
  <si>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</si>
  <si>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</si>
  <si>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</si>
  <si>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</si>
  <si>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</si>
  <si>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</si>
  <si>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</si>
  <si>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</si>
  <si>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</si>
  <si>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</si>
  <si>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</si>
  <si>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</si>
  <si>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</si>
  <si>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</si>
  <si>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</si>
  <si>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</si>
  <si>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</si>
  <si>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</si>
  <si>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</si>
  <si>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</si>
  <si>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</si>
  <si>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</si>
  <si>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</si>
  <si>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</si>
  <si>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</si>
  <si>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</si>
  <si>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</si>
  <si>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</si>
  <si>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</si>
  <si>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</si>
  <si>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</si>
  <si>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</si>
  <si>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</si>
  <si>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</si>
  <si>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</si>
  <si>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</si>
  <si>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</si>
  <si>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</si>
  <si>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</si>
  <si>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</si>
  <si>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</si>
  <si>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</si>
  <si>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</si>
  <si>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</si>
  <si>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</si>
  <si>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</si>
  <si>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</si>
  <si>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</si>
  <si>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</si>
  <si>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</si>
  <si>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</si>
  <si>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</si>
  <si>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</si>
  <si>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</si>
  <si>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</si>
  <si>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</si>
  <si>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</si>
  <si>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</si>
  <si>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</si>
  <si>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</si>
  <si>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</si>
  <si>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</si>
  <si>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</si>
  <si>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</si>
  <si>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</si>
  <si>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</si>
  <si>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</si>
  <si>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</si>
  <si>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</si>
  <si>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</si>
  <si>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</si>
  <si>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</si>
  <si>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</si>
  <si>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</si>
  <si>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</si>
  <si>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</si>
  <si>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</si>
  <si>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</si>
  <si>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</si>
  <si>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</si>
  <si>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</si>
  <si>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</si>
  <si>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</si>
  <si>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</si>
  <si>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</si>
  <si>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</si>
  <si>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</si>
  <si>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</si>
  <si>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</si>
  <si>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</si>
  <si>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</si>
  <si>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</si>
  <si>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</si>
  <si>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</si>
  <si>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</si>
  <si>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</si>
  <si>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</si>
  <si>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</si>
  <si>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</si>
  <si>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</si>
  <si>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</si>
  <si>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</si>
  <si>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</si>
  <si>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</si>
  <si>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</si>
  <si>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</si>
  <si>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</si>
  <si>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</si>
  <si>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</si>
  <si>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</si>
  <si>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</si>
  <si>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</si>
  <si>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</si>
  <si>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</si>
  <si>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</si>
  <si>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</si>
  <si>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</si>
  <si>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</si>
  <si>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</si>
  <si>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</si>
  <si>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</si>
  <si>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</si>
  <si>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</si>
  <si>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</si>
  <si>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</si>
  <si>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</si>
  <si>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</si>
  <si>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</si>
  <si>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</si>
  <si>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</si>
  <si>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</si>
  <si>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</si>
  <si>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</si>
  <si>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</si>
  <si>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</si>
  <si>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</si>
  <si>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</si>
  <si>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</si>
  <si>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</si>
  <si>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</si>
  <si>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</si>
  <si>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</si>
  <si>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</si>
  <si>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</si>
  <si>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</si>
  <si>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</si>
  <si>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</si>
  <si>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</si>
  <si>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</si>
  <si>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</si>
  <si>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</si>
  <si>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</si>
  <si>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</si>
  <si>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</si>
  <si>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</si>
  <si>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</si>
  <si>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</si>
  <si>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</si>
  <si>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</si>
  <si>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</si>
  <si>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</si>
  <si>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</si>
  <si>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</si>
  <si>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</si>
  <si>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</si>
  <si>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</si>
  <si>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</si>
  <si>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</si>
  <si>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</si>
  <si>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</si>
  <si>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</si>
  <si>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</si>
  <si>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</si>
  <si>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</si>
  <si>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</si>
  <si>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</si>
  <si>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</si>
  <si>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</si>
  <si>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</si>
  <si>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</si>
  <si>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</si>
  <si>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</si>
  <si>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</si>
  <si>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</si>
  <si>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</si>
  <si>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</si>
  <si>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</si>
  <si>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</si>
  <si>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</si>
  <si>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</si>
  <si>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</si>
  <si>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</si>
  <si>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</si>
  <si>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</si>
  <si>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</si>
  <si>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</si>
  <si>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</si>
  <si>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</si>
  <si>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</si>
  <si>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</si>
  <si>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</si>
  <si>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</si>
  <si>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</si>
  <si>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</si>
  <si>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</si>
  <si>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</si>
  <si>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</si>
  <si>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</si>
  <si>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</si>
  <si>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</si>
  <si>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</si>
  <si>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</si>
  <si>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</si>
  <si>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</si>
  <si>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</si>
  <si>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</si>
  <si>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</si>
  <si>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</si>
  <si>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</si>
  <si>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</si>
  <si>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</si>
  <si>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</si>
  <si>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</si>
  <si>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</si>
  <si>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</si>
  <si>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</si>
  <si>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</si>
  <si>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</si>
  <si>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</si>
  <si>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</si>
  <si>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</si>
  <si>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</si>
  <si>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</si>
  <si>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</si>
  <si>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</si>
  <si>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</si>
  <si>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</si>
  <si>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</si>
  <si>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</si>
  <si>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</si>
  <si>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</si>
  <si>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</si>
  <si>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</si>
  <si>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</si>
  <si>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</si>
  <si>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</si>
  <si>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</si>
  <si>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</si>
  <si>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</si>
  <si>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</si>
  <si>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</si>
  <si>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</si>
  <si>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</si>
  <si>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</si>
  <si>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</si>
  <si>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</si>
  <si>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</si>
  <si>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</si>
  <si>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</si>
  <si>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</si>
  <si>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</si>
  <si>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</si>
  <si>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</si>
  <si>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</si>
  <si>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</si>
  <si>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</si>
  <si>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</si>
  <si>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</si>
  <si>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</si>
  <si>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</si>
  <si>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</si>
  <si>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</si>
  <si>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</si>
  <si>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</si>
  <si>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</si>
  <si>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</si>
  <si>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</si>
  <si>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</si>
  <si>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</si>
  <si>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</si>
  <si>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</si>
  <si>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</si>
  <si>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</si>
  <si>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</si>
  <si>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</si>
  <si>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</si>
  <si>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</si>
  <si>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</si>
  <si>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</si>
  <si>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</si>
  <si>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</si>
  <si>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</si>
  <si>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</si>
  <si>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</si>
  <si>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</si>
  <si>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</si>
  <si>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</si>
  <si>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</si>
  <si>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</si>
  <si>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</si>
  <si>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</si>
  <si>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</si>
  <si>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</si>
  <si>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</si>
  <si>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</si>
  <si>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</si>
  <si>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</si>
  <si>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</si>
  <si>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</si>
  <si>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</si>
  <si>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</si>
  <si>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</si>
  <si>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</si>
  <si>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</si>
  <si>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</si>
  <si>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</si>
  <si>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</si>
  <si>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</si>
  <si>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</si>
  <si>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</si>
  <si>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</si>
  <si>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</si>
  <si>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</si>
  <si>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</si>
  <si>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</si>
  <si>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</si>
  <si>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</si>
  <si>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</si>
  <si>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</si>
  <si>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</si>
  <si>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</si>
  <si>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</si>
  <si>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</si>
  <si>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</si>
  <si>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</si>
  <si>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</si>
  <si>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</si>
  <si>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</si>
  <si>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</si>
  <si>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</si>
  <si>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</si>
  <si>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</si>
  <si>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</si>
  <si>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</si>
  <si>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</si>
  <si>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</si>
  <si>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</si>
  <si>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</si>
  <si>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</si>
  <si>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</si>
  <si>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</si>
  <si>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</si>
  <si>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</si>
  <si>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</si>
  <si>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</si>
  <si>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</si>
  <si>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</si>
  <si>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</si>
  <si>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</si>
  <si>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</si>
  <si>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</si>
  <si>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</si>
  <si>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</si>
  <si>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</si>
  <si>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</si>
  <si>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</si>
  <si>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</si>
  <si>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</si>
  <si>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</si>
  <si>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</si>
  <si>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</si>
  <si>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</si>
  <si>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</si>
  <si>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</si>
  <si>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</si>
  <si>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</si>
  <si>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</si>
  <si>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</si>
  <si>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</si>
  <si>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</si>
  <si>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</si>
  <si>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</si>
  <si>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</si>
  <si>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</si>
  <si>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</si>
  <si>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</si>
  <si>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</si>
  <si>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</si>
  <si>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</si>
  <si>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</si>
  <si>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</si>
  <si>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</si>
  <si>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</si>
  <si>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</si>
  <si>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</si>
  <si>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</si>
  <si>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</si>
  <si>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</si>
  <si>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</si>
  <si>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</si>
  <si>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</si>
  <si>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</si>
  <si>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</si>
  <si>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</si>
  <si>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</si>
  <si>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</si>
  <si>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</si>
  <si>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</si>
  <si>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</si>
  <si>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</si>
  <si>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</si>
  <si>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</si>
  <si>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</si>
  <si>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</si>
  <si>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</si>
  <si>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</si>
  <si>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</si>
  <si>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</si>
  <si>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</si>
  <si>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</si>
  <si>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</si>
  <si>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</si>
  <si>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</si>
  <si>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</si>
  <si>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</si>
  <si>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</si>
  <si>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</si>
  <si>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</si>
  <si>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</si>
  <si>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</si>
  <si>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</si>
  <si>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</si>
  <si>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</si>
  <si>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</si>
  <si>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</si>
  <si>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</si>
  <si>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</si>
  <si>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</si>
  <si>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</si>
  <si>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</si>
  <si>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</si>
  <si>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</si>
  <si>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</si>
  <si>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</si>
  <si>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</si>
  <si>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</si>
  <si>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</si>
  <si>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</si>
  <si>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</si>
  <si>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</si>
  <si>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</si>
  <si>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</si>
  <si>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</si>
  <si>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</si>
  <si>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</si>
  <si>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</si>
  <si>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</si>
  <si>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</si>
  <si>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</si>
  <si>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</si>
  <si>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</si>
  <si>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</si>
  <si>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</si>
  <si>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</si>
  <si>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</si>
  <si>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</si>
  <si>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</si>
  <si>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</si>
  <si>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</si>
  <si>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</si>
  <si>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</si>
  <si>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</si>
  <si>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</si>
  <si>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</si>
  <si>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</si>
  <si>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</si>
  <si>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</si>
  <si>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</si>
  <si>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</si>
  <si>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</si>
  <si>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</si>
  <si>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</si>
  <si>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</si>
  <si>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</si>
  <si>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</si>
  <si>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</si>
  <si>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</si>
  <si>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</si>
  <si>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</si>
  <si>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</si>
  <si>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</si>
  <si>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</si>
  <si>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</si>
  <si>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</si>
  <si>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</si>
  <si>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</si>
  <si>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</si>
  <si>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</si>
  <si>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</si>
  <si>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</si>
  <si>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</si>
  <si>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</si>
  <si>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</si>
  <si>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</si>
  <si>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</si>
  <si>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</si>
  <si>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</si>
  <si>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</si>
  <si>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</si>
  <si>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</si>
  <si>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</si>
  <si>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</si>
  <si>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</si>
  <si>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</si>
  <si>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</si>
  <si>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</si>
  <si>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</si>
  <si>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</si>
  <si>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</si>
  <si>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</si>
  <si>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</si>
  <si>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</si>
  <si>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</si>
  <si>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</si>
  <si>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</si>
  <si>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</si>
  <si>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</si>
  <si>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</si>
  <si>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</si>
  <si>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</si>
  <si>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</si>
  <si>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</si>
  <si>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</si>
  <si>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</si>
  <si>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</si>
  <si>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</si>
  <si>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</si>
  <si>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</si>
  <si>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</si>
  <si>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</si>
  <si>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</si>
  <si>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</si>
  <si>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</si>
  <si>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</si>
  <si>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</si>
  <si>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</si>
  <si>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</si>
  <si>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</si>
  <si>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</si>
  <si>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</si>
  <si>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</si>
  <si>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</si>
  <si>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</si>
  <si>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</si>
  <si>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</si>
  <si>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</si>
  <si>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</si>
  <si>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</si>
  <si>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</si>
  <si>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</si>
  <si>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</si>
  <si>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</si>
  <si>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</si>
  <si>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</si>
  <si>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</si>
  <si>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</si>
  <si>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</si>
  <si>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</si>
  <si>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</si>
  <si>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</si>
  <si>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</si>
  <si>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</si>
  <si>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</si>
  <si>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</si>
  <si>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</si>
  <si>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</si>
  <si>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</si>
  <si>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</si>
  <si>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</si>
  <si>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</si>
  <si>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</si>
  <si>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</si>
  <si>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</si>
  <si>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</si>
  <si>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</si>
  <si>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</si>
  <si>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</si>
  <si>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</si>
  <si>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</si>
  <si>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</si>
  <si>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</si>
  <si>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</si>
  <si>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</si>
  <si>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</si>
  <si>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</si>
  <si>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</si>
  <si>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</si>
  <si>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</si>
  <si>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</si>
  <si>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</si>
  <si>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</si>
  <si>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</si>
  <si>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</si>
  <si>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</si>
  <si>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</si>
  <si>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</si>
  <si>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</si>
  <si>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</si>
  <si>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</si>
  <si>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</si>
  <si>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</si>
  <si>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</si>
  <si>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</si>
  <si>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</si>
  <si>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</si>
  <si>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</si>
  <si>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</si>
  <si>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</si>
  <si>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</si>
  <si>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</si>
  <si>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</si>
  <si>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</si>
  <si>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</si>
  <si>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</si>
  <si>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</si>
  <si>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</si>
  <si>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</si>
  <si>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</si>
  <si>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</si>
  <si>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</si>
  <si>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</si>
  <si>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</si>
  <si>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</si>
  <si>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</si>
  <si>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</si>
  <si>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</si>
  <si>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</si>
  <si>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</si>
  <si>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</si>
  <si>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</si>
  <si>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</si>
  <si>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</si>
  <si>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</si>
  <si>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</si>
  <si>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</si>
  <si>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</si>
  <si>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</si>
  <si>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</si>
  <si>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</si>
  <si>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</si>
  <si>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</si>
  <si>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</si>
  <si>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</si>
  <si>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</si>
  <si>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</si>
  <si>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</si>
  <si>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</si>
  <si>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</si>
  <si>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</si>
  <si>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</si>
  <si>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</si>
  <si>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</si>
  <si>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</si>
  <si>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</si>
  <si>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</si>
  <si>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</si>
  <si>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</si>
  <si>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</si>
  <si>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</si>
  <si>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</si>
  <si>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</si>
  <si>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</si>
  <si>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</si>
  <si>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</si>
  <si>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</si>
  <si>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</si>
  <si>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</si>
  <si>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</si>
  <si>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</si>
  <si>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</si>
  <si>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</si>
  <si>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</si>
  <si>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</si>
  <si>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</si>
  <si>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</si>
  <si>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</si>
  <si>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</si>
  <si>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</si>
  <si>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</si>
  <si>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</si>
  <si>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</si>
  <si>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</si>
  <si>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</si>
  <si>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</si>
  <si>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</si>
  <si>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</si>
  <si>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</si>
  <si>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</si>
  <si>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</si>
  <si>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</si>
  <si>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</si>
  <si>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</si>
  <si>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</si>
  <si>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</si>
  <si>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</si>
  <si>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</si>
  <si>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</si>
  <si>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</si>
  <si>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</si>
  <si>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</si>
  <si>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</si>
  <si>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</si>
  <si>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</si>
  <si>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</si>
  <si>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</si>
  <si>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</si>
  <si>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</si>
  <si>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</si>
  <si>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</si>
  <si>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</si>
  <si>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</si>
  <si>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</si>
  <si>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</si>
  <si>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</si>
  <si>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</si>
  <si>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</si>
  <si>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</si>
  <si>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</si>
  <si>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</si>
  <si>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</si>
  <si>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</si>
  <si>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</si>
  <si>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</si>
  <si>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</si>
  <si>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</si>
  <si>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</si>
  <si>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</si>
  <si>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</si>
  <si>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</si>
  <si>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</si>
  <si>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</si>
  <si>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</si>
  <si>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</si>
  <si>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</si>
  <si>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</si>
  <si>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</si>
  <si>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</si>
  <si>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</si>
  <si>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</si>
  <si>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</si>
  <si>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</si>
  <si>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</si>
  <si>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</si>
  <si>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</si>
  <si>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</si>
  <si>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</si>
  <si>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</si>
  <si>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</si>
  <si>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</si>
  <si>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</si>
  <si>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</si>
  <si>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</si>
  <si>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</si>
  <si>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</si>
  <si>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</si>
  <si>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</si>
  <si>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</si>
  <si>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</si>
  <si>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</si>
  <si>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</si>
  <si>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</si>
  <si>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</si>
  <si>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</si>
  <si>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</si>
  <si>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</si>
  <si>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</si>
  <si>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</si>
  <si>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</si>
  <si>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</si>
  <si>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</si>
  <si>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</si>
  <si>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</si>
  <si>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</si>
  <si>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</si>
  <si>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</si>
  <si>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</si>
  <si>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</si>
  <si>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</si>
  <si>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</si>
  <si>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</si>
  <si>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</si>
  <si>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</si>
  <si>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</si>
  <si>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</si>
  <si>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</si>
  <si>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</si>
  <si>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</si>
  <si>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</si>
  <si>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</si>
  <si>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</si>
  <si>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</si>
  <si>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</si>
  <si>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</si>
  <si>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</si>
  <si>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</si>
  <si>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</si>
  <si>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</si>
  <si>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</si>
  <si>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</si>
  <si>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</si>
  <si>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</si>
  <si>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</si>
  <si>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</si>
  <si>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</si>
  <si>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</si>
  <si>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</si>
  <si>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</si>
  <si>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</si>
  <si>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</si>
  <si>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</si>
  <si>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</si>
  <si>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</si>
  <si>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</si>
  <si>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</si>
  <si>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</si>
  <si>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</si>
  <si>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</si>
  <si>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</si>
  <si>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</si>
  <si>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</si>
  <si>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</si>
  <si>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</si>
  <si>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</si>
  <si>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</si>
  <si>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</si>
  <si>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</si>
  <si>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</si>
  <si>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</si>
  <si>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</si>
  <si>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</si>
  <si>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</si>
  <si>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</si>
  <si>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</si>
  <si>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</si>
  <si>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</si>
  <si>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</si>
  <si>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</si>
  <si>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</si>
  <si>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</si>
  <si>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</si>
  <si>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</si>
  <si>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</si>
  <si>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</si>
  <si>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</si>
  <si>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</si>
  <si>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</si>
  <si>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</si>
  <si>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</si>
  <si>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</si>
  <si>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</si>
  <si>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</si>
  <si>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</si>
  <si>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</si>
  <si>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</si>
  <si>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</si>
  <si>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</si>
  <si>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</si>
  <si>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</si>
  <si>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</si>
  <si>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</si>
  <si>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</si>
  <si>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</si>
  <si>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</si>
  <si>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</si>
  <si>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</si>
  <si>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</si>
  <si>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</si>
  <si>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</si>
  <si>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</si>
  <si>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</si>
  <si>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</si>
  <si>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</si>
  <si>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</si>
  <si>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</si>
  <si>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</si>
  <si>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</si>
  <si>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</si>
  <si>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</si>
  <si>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</si>
  <si>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</si>
  <si>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</si>
  <si>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</si>
  <si>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</si>
  <si>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</si>
  <si>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</si>
  <si>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</si>
  <si>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</si>
  <si>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</si>
  <si>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</si>
  <si>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</si>
  <si>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</si>
  <si>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</si>
  <si>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</si>
  <si>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</si>
  <si>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</si>
  <si>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</si>
  <si>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</si>
  <si>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</si>
  <si>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</si>
  <si>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</si>
  <si>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</si>
  <si>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</si>
  <si>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</si>
  <si>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</si>
  <si>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</si>
  <si>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</si>
  <si>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</si>
  <si>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</si>
  <si>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</si>
  <si>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</si>
  <si>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</si>
  <si>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</si>
  <si>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</si>
  <si>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</si>
  <si>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</si>
  <si>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</si>
  <si>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</si>
  <si>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</si>
  <si>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</si>
  <si>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</si>
  <si>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</si>
  <si>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</si>
  <si>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</si>
  <si>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</si>
  <si>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</si>
  <si>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</si>
  <si>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</si>
  <si>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</si>
  <si>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</si>
  <si>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</si>
  <si>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</si>
  <si>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</si>
  <si>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</si>
  <si>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</si>
  <si>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</si>
  <si>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</si>
  <si>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</si>
  <si>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</si>
  <si>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</si>
  <si>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</si>
  <si>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</si>
  <si>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</si>
  <si>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</si>
  <si>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</si>
  <si>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</si>
  <si>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</si>
  <si>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</si>
  <si>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</si>
  <si>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</si>
  <si>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</si>
  <si>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</si>
  <si>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</si>
  <si>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</si>
  <si>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</si>
  <si>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</si>
  <si>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</si>
  <si>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</si>
  <si>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</si>
  <si>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</si>
  <si>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</si>
  <si>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</si>
  <si>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</si>
  <si>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</si>
  <si>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</si>
  <si>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</si>
  <si>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</si>
  <si>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</si>
  <si>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</si>
  <si>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</si>
  <si>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</si>
  <si>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</si>
  <si>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</si>
  <si>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</si>
  <si>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</si>
  <si>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</si>
  <si>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</si>
  <si>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</si>
  <si>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</si>
  <si>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</si>
  <si>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</si>
  <si>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</si>
  <si>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</si>
  <si>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</si>
  <si>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</si>
  <si>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</si>
  <si>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</si>
  <si>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</si>
  <si>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</si>
  <si>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</si>
  <si>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</si>
  <si>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</si>
  <si>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</si>
  <si>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</si>
  <si>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</si>
  <si>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</si>
  <si>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</si>
  <si>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</si>
  <si>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</si>
  <si>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</si>
  <si>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</si>
  <si>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</si>
  <si>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</si>
  <si>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</si>
  <si>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</si>
  <si>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</si>
  <si>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</si>
  <si>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</si>
  <si>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</si>
  <si>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</si>
  <si>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</si>
  <si>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</si>
  <si>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</si>
  <si>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</si>
  <si>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</si>
  <si>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</si>
  <si>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</si>
  <si>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</si>
  <si>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</si>
  <si>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</si>
  <si>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</si>
  <si>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</si>
  <si>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</si>
  <si>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</si>
  <si>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</si>
  <si>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</si>
  <si>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</si>
  <si>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</si>
  <si>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</si>
  <si>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</si>
  <si>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</si>
  <si>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</si>
  <si>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</si>
  <si>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</si>
  <si>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</si>
  <si>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</si>
  <si>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</si>
  <si>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</si>
  <si>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</si>
  <si>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</si>
  <si>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</si>
  <si>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</si>
  <si>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</si>
  <si>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</si>
  <si>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</si>
  <si>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</si>
  <si>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</si>
  <si>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</si>
  <si>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</si>
  <si>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</si>
  <si>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</si>
  <si>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</si>
  <si>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</si>
  <si>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</si>
  <si>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</si>
  <si>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</si>
  <si>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</si>
  <si>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</si>
  <si>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</si>
  <si>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</si>
  <si>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</si>
  <si>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</si>
  <si>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</si>
  <si>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</si>
  <si>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</si>
  <si>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</si>
  <si>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</si>
  <si>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</si>
  <si>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</si>
  <si>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</si>
  <si>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</si>
  <si>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</si>
  <si>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</si>
  <si>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</si>
  <si>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</si>
  <si>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</si>
  <si>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</si>
  <si>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</si>
  <si>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</si>
  <si>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</si>
  <si>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</si>
  <si>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</si>
  <si>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</si>
  <si>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</si>
  <si>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</si>
  <si>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</si>
  <si>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</si>
  <si>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</si>
  <si>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</si>
  <si>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</si>
  <si>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</si>
  <si>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</si>
  <si>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</si>
  <si>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</si>
  <si>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</si>
  <si>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</si>
  <si>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</si>
  <si>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</si>
  <si>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</si>
  <si>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</si>
  <si>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</si>
  <si>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</si>
  <si>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</si>
  <si>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</si>
  <si>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</si>
  <si>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</si>
  <si>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</si>
  <si>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</si>
  <si>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</si>
  <si>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</si>
  <si>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</si>
  <si>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</si>
  <si>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</si>
  <si>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</si>
  <si>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</si>
  <si>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</si>
  <si>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</si>
  <si>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</si>
  <si>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</si>
  <si>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</si>
  <si>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</si>
  <si>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</si>
  <si>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</si>
  <si>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</si>
  <si>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</si>
  <si>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</si>
  <si>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</si>
  <si>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</si>
  <si>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</si>
  <si>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</si>
  <si>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</si>
  <si>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</si>
  <si>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</si>
  <si>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</si>
  <si>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</si>
  <si>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</si>
  <si>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</si>
  <si>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</si>
  <si>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</si>
  <si>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</si>
  <si>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</si>
  <si>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</si>
  <si>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</si>
  <si>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</si>
  <si>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</si>
  <si>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</si>
  <si>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</si>
  <si>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</si>
  <si>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</si>
  <si>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</si>
  <si>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</si>
  <si>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</si>
  <si>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</si>
  <si>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</si>
  <si>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</si>
  <si>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</si>
  <si>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</si>
  <si>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</si>
  <si>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</si>
  <si>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</si>
  <si>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</si>
  <si>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</si>
  <si>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</si>
  <si>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</si>
  <si>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</si>
  <si>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</si>
  <si>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</si>
  <si>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</si>
  <si>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</si>
  <si>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</si>
  <si>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</si>
  <si>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</si>
  <si>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</si>
  <si>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</si>
  <si>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</si>
  <si>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</si>
  <si>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</si>
  <si>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</si>
  <si>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</si>
  <si>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</si>
  <si>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</si>
  <si>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</si>
  <si>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</si>
  <si>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</si>
  <si>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</si>
  <si>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</si>
  <si>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</si>
  <si>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</si>
  <si>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</si>
  <si>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</si>
  <si>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</si>
  <si>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</si>
  <si>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</si>
  <si>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</si>
  <si>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</si>
  <si>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</si>
  <si>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</si>
  <si>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</si>
  <si>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</si>
  <si>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</si>
  <si>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</si>
  <si>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</si>
  <si>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</si>
  <si>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</si>
  <si>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</si>
  <si>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</si>
  <si>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</si>
  <si>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</si>
  <si>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</si>
  <si>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</si>
  <si>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</si>
  <si>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</si>
  <si>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</si>
  <si>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</si>
  <si>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</si>
  <si>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</si>
  <si>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</si>
  <si>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</si>
  <si>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</si>
  <si>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</si>
  <si>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</si>
  <si>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</si>
  <si>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</si>
  <si>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</si>
  <si>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</si>
  <si>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</si>
  <si>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</si>
  <si>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</si>
  <si>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</si>
  <si>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</si>
  <si>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</si>
  <si>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</si>
  <si>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</si>
  <si>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</si>
  <si>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</si>
  <si>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</si>
  <si>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</si>
  <si>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</si>
  <si>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</si>
  <si>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</si>
  <si>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</si>
  <si>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</si>
  <si>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</si>
  <si>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</si>
  <si>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</si>
  <si>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</si>
  <si>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</si>
  <si>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</si>
  <si>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</si>
  <si>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</si>
  <si>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</si>
  <si>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</si>
  <si>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</si>
  <si>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</si>
  <si>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</si>
  <si>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</si>
  <si>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</si>
  <si>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</si>
  <si>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</si>
  <si>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</si>
  <si>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</si>
  <si>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</si>
  <si>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</si>
  <si>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</si>
  <si>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</si>
  <si>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</si>
  <si>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</si>
  <si>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</si>
  <si>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</si>
  <si>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</si>
  <si>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</si>
  <si>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</si>
  <si>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</si>
  <si>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</si>
  <si>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</si>
  <si>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</si>
  <si>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</si>
  <si>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</si>
  <si>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</si>
  <si>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</si>
  <si>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</si>
  <si>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</si>
  <si>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</si>
  <si>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</si>
  <si>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</si>
  <si>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</si>
  <si>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</si>
  <si>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</si>
  <si>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</si>
  <si>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</si>
  <si>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</si>
  <si>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</si>
  <si>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</si>
  <si>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</si>
  <si>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</si>
  <si>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</si>
  <si>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</si>
  <si>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</si>
  <si>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</si>
  <si>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</si>
  <si>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</si>
  <si>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</si>
  <si>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</si>
  <si>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</si>
  <si>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</si>
  <si>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</si>
  <si>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</si>
  <si>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</si>
  <si>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</si>
  <si>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</si>
  <si>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</si>
  <si>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</si>
  <si>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</si>
  <si>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</si>
  <si>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</si>
  <si>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</si>
  <si>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</si>
  <si>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</si>
  <si>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</si>
  <si>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</si>
  <si>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</si>
  <si>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</si>
  <si>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</si>
  <si>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</si>
  <si>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</si>
  <si>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</si>
  <si>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</si>
  <si>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</si>
  <si>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</si>
  <si>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</si>
  <si>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</si>
  <si>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</si>
  <si>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</si>
  <si>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</si>
  <si>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</si>
  <si>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</si>
  <si>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</si>
  <si>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</si>
  <si>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</si>
  <si>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</si>
  <si>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</si>
  <si>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</si>
  <si>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</si>
  <si>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</si>
  <si>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</si>
  <si>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</si>
  <si>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</si>
  <si>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</si>
  <si>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</si>
  <si>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</si>
  <si>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</si>
  <si>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</si>
  <si>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</si>
  <si>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</si>
  <si>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</si>
  <si>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</si>
  <si>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</si>
  <si>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</si>
  <si>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</si>
  <si>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</si>
  <si>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</si>
  <si>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</si>
  <si>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</si>
  <si>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</si>
  <si>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</si>
  <si>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</si>
  <si>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</si>
  <si>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</si>
  <si>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</si>
  <si>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</si>
  <si>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</si>
  <si>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</si>
  <si>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</si>
  <si>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</si>
  <si>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</si>
  <si>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</si>
  <si>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</si>
  <si>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</si>
  <si>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</si>
  <si>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</si>
  <si>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</si>
  <si>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</si>
  <si>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</si>
  <si>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</si>
  <si>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</si>
  <si>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</si>
  <si>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</si>
  <si>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</si>
  <si>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</si>
  <si>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</si>
  <si>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</si>
  <si>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</si>
  <si>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</si>
  <si>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</si>
  <si>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</si>
  <si>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</si>
  <si>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</si>
  <si>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</si>
  <si>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</si>
  <si>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</si>
  <si>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</si>
  <si>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</si>
  <si>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</si>
  <si>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</si>
  <si>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</si>
  <si>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</si>
  <si>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</si>
  <si>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</si>
  <si>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</si>
  <si>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</si>
  <si>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</si>
  <si>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</si>
  <si>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</si>
  <si>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</si>
  <si>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</si>
  <si>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</si>
  <si>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</si>
  <si>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</si>
  <si>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</si>
  <si>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</si>
  <si>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</si>
  <si>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</si>
  <si>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</si>
  <si>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</si>
  <si>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</si>
  <si>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</si>
  <si>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</si>
  <si>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</si>
  <si>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</si>
  <si>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</si>
  <si>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</si>
  <si>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</si>
  <si>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</si>
  <si>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</si>
  <si>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</si>
  <si>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</si>
  <si>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</si>
  <si>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</si>
  <si>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</si>
  <si>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</si>
  <si>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</si>
  <si>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</si>
  <si>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</si>
  <si>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</si>
  <si>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</si>
  <si>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</si>
  <si>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</si>
  <si>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</si>
  <si>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</si>
  <si>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</si>
  <si>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</si>
  <si>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</si>
  <si>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</si>
  <si>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</si>
  <si>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</si>
  <si>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</si>
  <si>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</si>
  <si>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</si>
  <si>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</si>
  <si>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</si>
  <si>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</si>
  <si>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</si>
  <si>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</si>
  <si>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</si>
  <si>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</si>
  <si>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</si>
  <si>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</si>
  <si>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</si>
  <si>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</si>
  <si>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</si>
  <si>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</si>
  <si>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</si>
  <si>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</si>
  <si>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</si>
  <si>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</si>
  <si>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</si>
  <si>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</si>
  <si>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</si>
  <si>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</si>
  <si>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</si>
  <si>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</si>
  <si>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</si>
  <si>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</si>
  <si>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</si>
  <si>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</si>
  <si>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</si>
  <si>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</si>
  <si>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</si>
  <si>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</si>
  <si>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</si>
  <si>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</si>
  <si>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</si>
  <si>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</si>
  <si>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</si>
  <si>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</si>
  <si>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</si>
  <si>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</si>
  <si>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</si>
  <si>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</si>
  <si>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</si>
  <si>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</si>
  <si>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</si>
  <si>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</si>
  <si>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</si>
  <si>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</si>
  <si>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</si>
  <si>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</si>
  <si>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</si>
  <si>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</si>
  <si>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</si>
  <si>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</si>
  <si>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</si>
  <si>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</si>
  <si>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</si>
  <si>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</si>
  <si>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</si>
  <si>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</si>
  <si>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</si>
  <si>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</si>
  <si>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</si>
  <si>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</si>
  <si>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</si>
  <si>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</si>
  <si>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</si>
  <si>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</si>
  <si>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</si>
  <si>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</si>
  <si>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</si>
  <si>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</si>
  <si>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</si>
  <si>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</si>
  <si>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</si>
  <si>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</si>
  <si>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</si>
  <si>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</si>
  <si>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</si>
  <si>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</si>
  <si>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</si>
  <si>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</si>
  <si>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</si>
  <si>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</si>
  <si>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</si>
  <si>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</si>
  <si>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</si>
  <si>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</si>
  <si>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</si>
  <si>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</si>
  <si>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</si>
  <si>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</si>
  <si>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</si>
  <si>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</si>
  <si>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</si>
  <si>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</si>
  <si>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</si>
  <si>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</si>
  <si>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</si>
  <si>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</si>
  <si>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</si>
  <si>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</si>
  <si>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</si>
  <si>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</si>
  <si>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</si>
  <si>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</si>
  <si>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</si>
  <si>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</si>
  <si>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</si>
  <si>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</si>
  <si>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</si>
  <si>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</si>
  <si>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</si>
  <si>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</si>
  <si>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</si>
  <si>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</si>
  <si>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</si>
  <si>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</si>
  <si>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</si>
  <si>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</si>
  <si>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</si>
  <si>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</si>
  <si>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</si>
  <si>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</si>
  <si>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</si>
  <si>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</si>
  <si>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</si>
  <si>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</si>
  <si>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</si>
  <si>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</si>
  <si>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</si>
  <si>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</si>
  <si>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</si>
  <si>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</si>
  <si>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</si>
  <si>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</si>
  <si>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</si>
  <si>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</si>
  <si>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</si>
  <si>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</si>
  <si>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</si>
  <si>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</si>
  <si>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</si>
  <si>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</si>
  <si>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</si>
  <si>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</si>
  <si>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</si>
  <si>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</si>
  <si>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</si>
  <si>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</si>
  <si>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</si>
  <si>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</si>
  <si>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</si>
  <si>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</si>
  <si>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</si>
  <si>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</si>
  <si>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</si>
  <si>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</si>
  <si>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</si>
  <si>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</si>
  <si>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</si>
  <si>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</si>
  <si>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</si>
  <si>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</si>
  <si>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</si>
  <si>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</si>
  <si>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</si>
  <si>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</si>
  <si>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</si>
  <si>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</si>
  <si>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</si>
  <si>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</si>
  <si>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</si>
  <si>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</si>
  <si>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</si>
  <si>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</si>
  <si>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</si>
  <si>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</si>
  <si>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</si>
  <si>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</si>
  <si>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</si>
  <si>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</si>
  <si>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</si>
  <si>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</si>
  <si>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</si>
  <si>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</si>
  <si>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</si>
  <si>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</si>
  <si>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</si>
  <si>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</si>
  <si>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</si>
  <si>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</si>
  <si>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</si>
  <si>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</si>
  <si>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</si>
  <si>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</si>
  <si>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</si>
  <si>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</si>
  <si>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</si>
  <si>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</si>
  <si>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</si>
  <si>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</si>
  <si>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</si>
  <si>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</si>
  <si>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</si>
  <si>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</si>
  <si>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</si>
  <si>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</si>
  <si>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</si>
  <si>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</si>
  <si>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</si>
  <si>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</si>
  <si>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</si>
  <si>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</si>
  <si>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</si>
  <si>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</si>
  <si>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</si>
  <si>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</si>
  <si>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</si>
  <si>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</si>
  <si>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</si>
  <si>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</si>
  <si>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</si>
  <si>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</si>
  <si>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</si>
  <si>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</si>
  <si>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</si>
  <si>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</si>
  <si>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</si>
  <si>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</si>
  <si>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</si>
  <si>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</si>
  <si>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</si>
  <si>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</si>
  <si>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</si>
  <si>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</si>
  <si>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</si>
  <si>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</si>
  <si>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</si>
  <si>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</si>
  <si>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</si>
  <si>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</si>
  <si>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</si>
  <si>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</si>
  <si>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</si>
  <si>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</si>
  <si>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</si>
  <si>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</si>
  <si>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</si>
  <si>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</si>
  <si>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</si>
  <si>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</si>
  <si>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</si>
  <si>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</si>
  <si>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</si>
  <si>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</si>
  <si>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</si>
  <si>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</si>
  <si>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</si>
  <si>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</si>
  <si>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</si>
  <si>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</si>
  <si>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</si>
  <si>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</si>
  <si>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</si>
  <si>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</si>
  <si>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</si>
  <si>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</si>
  <si>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</si>
  <si>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</si>
  <si>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</si>
  <si>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</si>
  <si>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</si>
  <si>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</si>
  <si>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</si>
  <si>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</si>
  <si>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</si>
  <si>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</si>
  <si>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</si>
  <si>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</si>
  <si>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</si>
  <si>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</si>
  <si>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</si>
  <si>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</si>
  <si>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</si>
  <si>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</si>
  <si>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</si>
  <si>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</si>
  <si>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</si>
  <si>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</si>
  <si>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</si>
  <si>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</si>
  <si>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</si>
  <si>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</si>
  <si>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</si>
  <si>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</si>
  <si>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</si>
  <si>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</si>
  <si>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</si>
  <si>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</si>
  <si>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</si>
  <si>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</si>
  <si>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</si>
  <si>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</si>
  <si>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</si>
  <si>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</si>
  <si>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</si>
  <si>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</si>
  <si>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</si>
  <si>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</si>
  <si>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</si>
  <si>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</si>
  <si>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</si>
  <si>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</si>
  <si>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</si>
  <si>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</si>
  <si>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</si>
  <si>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</si>
  <si>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</si>
  <si>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</si>
  <si>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</si>
  <si>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</si>
  <si>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</si>
  <si>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</si>
  <si>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</si>
  <si>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</si>
  <si>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</si>
  <si>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</si>
  <si>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</si>
  <si>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</si>
  <si>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</si>
  <si>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</si>
  <si>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</si>
  <si>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</si>
  <si>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</si>
  <si>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</si>
  <si>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</si>
  <si>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</si>
  <si>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</si>
  <si>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</si>
  <si>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</si>
  <si>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</si>
  <si>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</si>
  <si>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</si>
  <si>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</si>
  <si>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</si>
  <si>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</si>
  <si>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</si>
  <si>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</si>
  <si>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</si>
  <si>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</si>
  <si>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</si>
  <si>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</si>
  <si>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</si>
  <si>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</si>
  <si>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</si>
  <si>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</si>
  <si>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</si>
  <si>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</si>
  <si>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</si>
  <si>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</si>
  <si>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</si>
  <si>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</si>
  <si>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</si>
  <si>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</si>
  <si>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</si>
  <si>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</si>
  <si>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</si>
  <si>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</si>
  <si>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</si>
  <si>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</si>
  <si>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</si>
  <si>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</si>
  <si>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</si>
  <si>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</si>
  <si>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</si>
  <si>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</si>
  <si>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</si>
  <si>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</si>
  <si>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</si>
  <si>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</si>
  <si>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</si>
  <si>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</si>
  <si>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</si>
  <si>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</si>
  <si>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</si>
  <si>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</si>
  <si>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</si>
  <si>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</si>
  <si>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</si>
  <si>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</si>
  <si>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</si>
  <si>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</si>
  <si>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</si>
  <si>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</si>
  <si>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</si>
  <si>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</si>
  <si>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</si>
  <si>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</si>
  <si>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</si>
  <si>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</si>
  <si>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</si>
  <si>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</si>
  <si>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</si>
  <si>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</si>
  <si>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</si>
  <si>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</si>
  <si>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</si>
  <si>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</si>
  <si>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</si>
  <si>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</si>
  <si>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</si>
  <si>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</si>
  <si>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</si>
  <si>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</si>
  <si>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</si>
  <si>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</si>
  <si>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</si>
  <si>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</si>
  <si>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</si>
  <si>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</si>
  <si>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</si>
  <si>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</si>
  <si>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</si>
  <si>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</si>
  <si>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</si>
  <si>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</si>
  <si>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</si>
  <si>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</si>
  <si>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</si>
  <si>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</si>
  <si>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</si>
  <si>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</si>
  <si>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</si>
  <si>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</si>
  <si>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</si>
  <si>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</si>
  <si>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</si>
  <si>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</si>
  <si>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</si>
  <si>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</si>
  <si>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</si>
  <si>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</si>
  <si>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</si>
  <si>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</si>
  <si>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</si>
  <si>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</si>
  <si>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</si>
  <si>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</si>
  <si>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</si>
  <si>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</si>
  <si>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</si>
  <si>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</si>
  <si>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</si>
  <si>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</si>
  <si>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</si>
  <si>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</si>
  <si>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</si>
  <si>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</si>
  <si>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</si>
  <si>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</si>
  <si>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</si>
  <si>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</si>
  <si>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</si>
  <si>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</si>
  <si>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</si>
  <si>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</si>
  <si>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</si>
  <si>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</si>
  <si>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</si>
  <si>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</si>
  <si>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</si>
  <si>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</si>
  <si>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</si>
  <si>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</si>
  <si>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</si>
  <si>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</si>
  <si>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</si>
  <si>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</si>
  <si>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</si>
  <si>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</si>
  <si>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</si>
  <si>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</si>
  <si>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</si>
  <si>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</si>
  <si>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</si>
  <si>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</si>
  <si>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</si>
  <si>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</si>
  <si>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</si>
  <si>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</si>
  <si>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</si>
  <si>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</si>
  <si>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</si>
  <si>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</si>
  <si>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</si>
  <si>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</si>
  <si>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</si>
  <si>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</si>
  <si>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</si>
  <si>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</si>
  <si>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</si>
  <si>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</si>
  <si>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</si>
  <si>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</si>
  <si>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</si>
  <si>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</si>
  <si>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</si>
  <si>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</si>
  <si>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</si>
  <si>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</si>
  <si>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</si>
  <si>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</si>
  <si>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</si>
  <si>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</si>
  <si>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</si>
  <si>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</si>
  <si>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</si>
  <si>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</si>
  <si>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</si>
  <si>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</si>
  <si>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</si>
  <si>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</si>
  <si>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</si>
  <si>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</si>
  <si>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</si>
  <si>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</si>
  <si>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</si>
  <si>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</si>
  <si>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</si>
  <si>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</si>
  <si>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</si>
  <si>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</si>
  <si>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</si>
  <si>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</si>
  <si>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</si>
  <si>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</si>
  <si>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</si>
  <si>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</si>
  <si>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</si>
  <si>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</si>
  <si>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</si>
  <si>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</si>
  <si>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</si>
  <si>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</si>
  <si>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</si>
  <si>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</si>
  <si>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</si>
  <si>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</si>
  <si>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</si>
  <si>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</si>
  <si>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</si>
  <si>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</si>
  <si>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</si>
  <si>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</si>
  <si>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</si>
  <si>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</si>
  <si>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</si>
  <si>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</si>
  <si>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</si>
  <si>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</si>
  <si>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</si>
  <si>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</si>
  <si>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</si>
  <si>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</si>
  <si>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</si>
  <si>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</si>
  <si>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</si>
  <si>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</si>
  <si>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</si>
  <si>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</si>
  <si>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</si>
  <si>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</si>
  <si>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</si>
  <si>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</si>
  <si>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</si>
  <si>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</si>
  <si>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</si>
  <si>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</si>
  <si>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</si>
  <si>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</si>
  <si>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</si>
  <si>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</si>
  <si>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</si>
  <si>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</si>
  <si>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</si>
  <si>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</si>
  <si>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</si>
  <si>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</si>
  <si>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</si>
  <si>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</si>
  <si>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</si>
  <si>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</si>
  <si>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</si>
  <si>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</si>
  <si>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</si>
  <si>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</si>
  <si>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</si>
  <si>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</si>
  <si>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</si>
  <si>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</si>
  <si>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</si>
  <si>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</si>
  <si>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</si>
  <si>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</si>
  <si>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</si>
  <si>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</si>
  <si>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</si>
  <si>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</si>
  <si>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</si>
  <si>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</si>
  <si>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</si>
  <si>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</si>
  <si>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</si>
  <si>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</si>
  <si>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</si>
  <si>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</si>
  <si>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</si>
  <si>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</si>
  <si>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</si>
  <si>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</si>
  <si>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</si>
  <si>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</si>
  <si>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</si>
  <si>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</si>
  <si>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</si>
  <si>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</si>
  <si>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</si>
  <si>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</si>
  <si>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</si>
  <si>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</si>
  <si>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</si>
  <si>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</si>
  <si>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</si>
  <si>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</si>
  <si>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</si>
  <si>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</si>
  <si>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</si>
  <si>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</si>
  <si>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</si>
  <si>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</si>
  <si>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</si>
  <si>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</si>
  <si>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</si>
  <si>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</si>
  <si>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</si>
  <si>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</si>
  <si>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</si>
  <si>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</si>
  <si>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</si>
  <si>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</si>
  <si>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</si>
  <si>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</si>
  <si>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</si>
  <si>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</si>
  <si>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</si>
  <si>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</si>
  <si>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</si>
  <si>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</si>
  <si>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</si>
  <si>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</si>
  <si>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</si>
  <si>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</si>
  <si>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</si>
  <si>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</si>
  <si>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</si>
  <si>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</si>
  <si>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</si>
  <si>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</si>
  <si>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</si>
  <si>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</si>
  <si>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</si>
  <si>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</si>
  <si>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</si>
  <si>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</si>
  <si>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</si>
  <si>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</si>
  <si>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</si>
  <si>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</si>
  <si>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</si>
  <si>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</si>
  <si>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</si>
  <si>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</si>
  <si>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</si>
  <si>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</si>
  <si>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</si>
  <si>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</si>
  <si>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</si>
  <si>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</si>
  <si>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</si>
  <si>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</si>
  <si>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</si>
  <si>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</si>
  <si>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</si>
  <si>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</si>
  <si>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</si>
  <si>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</si>
  <si>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</si>
  <si>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</si>
  <si>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</si>
  <si>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</si>
  <si>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</si>
  <si>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</si>
  <si>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</si>
  <si>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</si>
  <si>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</si>
  <si>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</si>
  <si>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</si>
  <si>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</si>
  <si>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</si>
  <si>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</si>
  <si>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</si>
  <si>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</si>
  <si>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</si>
  <si>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</si>
  <si>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</si>
  <si>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</si>
  <si>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</si>
  <si>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</si>
  <si>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</si>
  <si>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</si>
  <si>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</si>
  <si>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</si>
  <si>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</si>
  <si>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</si>
  <si>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</si>
  <si>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</si>
  <si>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</si>
  <si>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</si>
  <si>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</si>
  <si>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</si>
  <si>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</si>
  <si>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</si>
  <si>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</si>
  <si>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</si>
  <si>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</si>
  <si>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</si>
  <si>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</si>
  <si>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</si>
  <si>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</si>
  <si>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</si>
  <si>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</si>
  <si>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</si>
  <si>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</si>
  <si>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</si>
  <si>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</si>
  <si>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</si>
  <si>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</si>
  <si>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</si>
  <si>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</si>
  <si>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</si>
  <si>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</si>
  <si>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</si>
  <si>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</si>
  <si>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</si>
  <si>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</si>
  <si>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</si>
  <si>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</si>
  <si>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</si>
  <si>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</si>
  <si>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</si>
  <si>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</si>
  <si>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</si>
  <si>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</si>
  <si>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</si>
  <si>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</si>
  <si>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</si>
  <si>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</si>
  <si>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</si>
  <si>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</si>
  <si>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</si>
  <si>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</si>
  <si>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</si>
  <si>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</si>
  <si>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</si>
  <si>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</si>
  <si>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</si>
  <si>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</si>
  <si>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</si>
  <si>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</si>
  <si>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</si>
  <si>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</si>
  <si>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</si>
  <si>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</si>
  <si>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</si>
  <si>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</si>
  <si>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</si>
  <si>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</si>
  <si>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</si>
  <si>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</si>
  <si>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</si>
  <si>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</si>
  <si>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</si>
  <si>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</si>
  <si>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</si>
  <si>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</si>
  <si>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</si>
  <si>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</si>
  <si>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</si>
  <si>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</si>
  <si>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</si>
  <si>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</si>
  <si>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</si>
  <si>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</si>
  <si>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</si>
  <si>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</si>
  <si>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</si>
  <si>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</si>
  <si>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</si>
  <si>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</si>
  <si>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</si>
  <si>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</si>
  <si>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</si>
  <si>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</si>
  <si>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</si>
  <si>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</si>
  <si>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</si>
  <si>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</si>
  <si>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</si>
  <si>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</si>
  <si>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</si>
  <si>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</si>
  <si>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</si>
  <si>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</si>
  <si>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</si>
  <si>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</si>
  <si>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</si>
  <si>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</si>
  <si>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</si>
  <si>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</si>
  <si>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</si>
  <si>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</si>
  <si>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</si>
  <si>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</si>
  <si>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</si>
  <si>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</si>
  <si>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</si>
  <si>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</si>
  <si>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</si>
  <si>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</si>
  <si>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</si>
  <si>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</si>
  <si>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</si>
  <si>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</si>
  <si>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</si>
  <si>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</si>
  <si>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</si>
  <si>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</si>
  <si>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</si>
  <si>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</si>
  <si>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</si>
  <si>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</si>
  <si>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</si>
  <si>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</si>
  <si>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</si>
  <si>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</si>
  <si>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</si>
  <si>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</si>
  <si>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</si>
  <si>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</si>
  <si>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</si>
  <si>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</si>
  <si>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</si>
  <si>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</si>
  <si>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</si>
  <si>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</si>
  <si>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</si>
  <si>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</si>
  <si>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</si>
  <si>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</si>
  <si>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</si>
  <si>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</si>
  <si>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</si>
  <si>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</si>
  <si>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</si>
  <si>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</si>
  <si>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</si>
  <si>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</si>
  <si>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</si>
  <si>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</si>
  <si>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</si>
  <si>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</si>
  <si>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</si>
  <si>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</si>
  <si>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</si>
  <si>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</si>
  <si>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</si>
  <si>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</si>
  <si>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</si>
  <si>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</si>
  <si>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</si>
  <si>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</si>
  <si>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</si>
  <si>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</si>
  <si>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</si>
  <si>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</si>
  <si>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</si>
  <si>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</si>
  <si>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</si>
  <si>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</si>
  <si>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</si>
  <si>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</si>
  <si>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</si>
  <si>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</si>
  <si>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</si>
  <si>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</si>
  <si>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</si>
  <si>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</si>
  <si>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</si>
  <si>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</si>
  <si>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</si>
  <si>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</si>
  <si>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</si>
  <si>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</si>
  <si>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</si>
  <si>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</si>
  <si>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</si>
  <si>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</si>
  <si>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</si>
  <si>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</si>
  <si>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</si>
  <si>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</si>
  <si>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</si>
  <si>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</si>
  <si>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</si>
  <si>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</si>
  <si>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</si>
  <si>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</si>
  <si>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</si>
  <si>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</si>
  <si>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</si>
  <si>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</si>
  <si>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</si>
  <si>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</si>
  <si>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</si>
  <si>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</si>
  <si>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</si>
  <si>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</si>
  <si>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</si>
  <si>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</si>
  <si>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</si>
  <si>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</si>
  <si>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</si>
  <si>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</si>
  <si>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</si>
  <si>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</si>
  <si>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</si>
  <si>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</si>
  <si>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</si>
  <si>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</si>
  <si>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</si>
  <si>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</si>
  <si>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</si>
  <si>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</si>
  <si>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</si>
  <si>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</si>
  <si>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</si>
  <si>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</si>
  <si>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</si>
  <si>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</si>
  <si>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</si>
  <si>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</si>
  <si>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</si>
  <si>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</si>
  <si>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</si>
  <si>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</si>
  <si>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</si>
  <si>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</si>
  <si>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</si>
  <si>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</si>
  <si>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</si>
  <si>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</si>
  <si>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</si>
  <si>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</si>
  <si>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</si>
  <si>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</si>
  <si>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</si>
  <si>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</si>
  <si>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</si>
  <si>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</si>
  <si>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</si>
  <si>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</si>
  <si>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</si>
  <si>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</si>
  <si>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</si>
  <si>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</si>
  <si>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</si>
  <si>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</si>
  <si>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</si>
  <si>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</si>
  <si>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</si>
  <si>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</si>
  <si>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</si>
  <si>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</si>
  <si>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</si>
  <si>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</si>
  <si>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</si>
  <si>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</si>
  <si>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</si>
  <si>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</si>
  <si>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</si>
  <si>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</si>
  <si>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</si>
  <si>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</si>
  <si>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</si>
  <si>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</si>
  <si>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</si>
  <si>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</si>
  <si>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</si>
  <si>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</si>
  <si>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</si>
  <si>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</si>
  <si>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</si>
  <si>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</si>
  <si>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</si>
  <si>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</si>
  <si>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</si>
  <si>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</si>
  <si>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</si>
  <si>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</si>
  <si>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</si>
  <si>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</si>
  <si>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</si>
  <si>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</si>
  <si>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</si>
  <si>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</si>
  <si>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</si>
  <si>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</si>
  <si>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</si>
  <si>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</si>
  <si>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</si>
  <si>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</si>
  <si>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</si>
  <si>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</si>
  <si>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</si>
  <si>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</si>
  <si>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</si>
  <si>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</si>
  <si>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</si>
  <si>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</si>
  <si>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</si>
  <si>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</si>
  <si>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</si>
  <si>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</si>
  <si>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</si>
  <si>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</si>
  <si>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</si>
  <si>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</si>
  <si>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</si>
  <si>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</si>
  <si>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</si>
  <si>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</si>
  <si>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</si>
  <si>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</si>
  <si>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</si>
  <si>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</si>
  <si>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</si>
  <si>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</si>
  <si>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</si>
  <si>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</si>
  <si>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</si>
  <si>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</si>
  <si>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</si>
  <si>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</si>
  <si>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</si>
  <si>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</si>
  <si>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</si>
  <si>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</si>
  <si>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</si>
  <si>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</si>
  <si>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</si>
  <si>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</si>
  <si>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</si>
  <si>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</si>
  <si>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</si>
  <si>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</si>
  <si>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</si>
  <si>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</si>
  <si>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</si>
  <si>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</si>
  <si>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</si>
  <si>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</si>
  <si>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</si>
  <si>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</si>
  <si>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</si>
  <si>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</si>
  <si>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</si>
  <si>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</si>
  <si>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</si>
  <si>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</si>
  <si>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</si>
  <si>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</si>
  <si>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</si>
  <si>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</si>
  <si>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</si>
  <si>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</si>
  <si>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</si>
  <si>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</si>
  <si>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</si>
  <si>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</si>
  <si>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</si>
  <si>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</si>
  <si>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</si>
  <si>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</si>
  <si>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</si>
  <si>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</si>
  <si>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</si>
  <si>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</si>
  <si>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</si>
  <si>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</si>
  <si>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</si>
  <si>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</si>
  <si>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</si>
  <si>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</si>
  <si>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</si>
  <si>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</si>
  <si>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</si>
  <si>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</si>
  <si>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</si>
  <si>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</si>
  <si>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</si>
  <si>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</si>
  <si>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</si>
  <si>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</si>
  <si>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</si>
  <si>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</si>
  <si>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</si>
  <si>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</si>
  <si>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</si>
  <si>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</si>
  <si>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</si>
  <si>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</si>
  <si>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</si>
  <si>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</si>
  <si>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</si>
  <si>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</si>
  <si>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</si>
  <si>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</si>
  <si>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</si>
  <si>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</si>
  <si>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</si>
  <si>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</si>
  <si>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</si>
  <si>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</si>
  <si>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</si>
  <si>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</si>
  <si>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</si>
  <si>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</si>
  <si>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</si>
  <si>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</si>
  <si>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</si>
  <si>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</si>
  <si>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</si>
  <si>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</si>
  <si>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</si>
  <si>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</si>
  <si>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</si>
  <si>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</si>
  <si>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</si>
  <si>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</si>
  <si>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</si>
  <si>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</si>
  <si>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</si>
  <si>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</si>
  <si>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</si>
  <si>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</si>
  <si>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</si>
  <si>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</si>
  <si>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</si>
  <si>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</si>
  <si>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</si>
  <si>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</si>
  <si>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</si>
  <si>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</si>
  <si>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</si>
  <si>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</si>
  <si>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</si>
  <si>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</si>
  <si>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</si>
  <si>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</si>
  <si>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</si>
  <si>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</si>
  <si>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</si>
  <si>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</si>
  <si>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</si>
  <si>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</si>
  <si>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</si>
  <si>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</si>
  <si>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</si>
  <si>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</si>
  <si>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</si>
  <si>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</si>
  <si>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</si>
  <si>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</si>
  <si>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</si>
  <si>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</si>
  <si>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</si>
  <si>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</si>
  <si>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</si>
  <si>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</si>
  <si>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</si>
  <si>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</si>
  <si>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</si>
  <si>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</si>
  <si>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</si>
  <si>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</si>
  <si>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</si>
  <si>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</si>
  <si>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</si>
  <si>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</si>
  <si>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</si>
  <si>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</si>
  <si>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</si>
  <si>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</si>
  <si>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</si>
  <si>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</si>
  <si>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</si>
  <si>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</si>
  <si>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</si>
  <si>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</si>
  <si>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</si>
  <si>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</si>
  <si>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</si>
  <si>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</si>
  <si>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</si>
  <si>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</si>
  <si>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</si>
  <si>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</si>
  <si>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</si>
  <si>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</si>
  <si>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</si>
  <si>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</si>
  <si>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</si>
  <si>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</si>
  <si>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</si>
  <si>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</si>
  <si>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</si>
  <si>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</si>
  <si>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</si>
  <si>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</si>
  <si>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</si>
  <si>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</si>
  <si>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</si>
  <si>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</si>
  <si>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</si>
  <si>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</si>
  <si>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</si>
  <si>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</si>
  <si>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</si>
  <si>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</si>
  <si>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</si>
  <si>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</si>
  <si>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</si>
  <si>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</si>
  <si>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</si>
  <si>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</si>
  <si>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</si>
  <si>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</si>
  <si>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</si>
  <si>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</si>
  <si>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</si>
  <si>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</si>
  <si>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</si>
  <si>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</si>
  <si>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</si>
  <si>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</si>
  <si>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</si>
  <si>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</si>
  <si>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</si>
  <si>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</si>
  <si>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</si>
  <si>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</si>
  <si>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</si>
  <si>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</si>
  <si>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</si>
  <si>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</si>
  <si>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</si>
  <si>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</si>
  <si>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</si>
  <si>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</si>
  <si>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</si>
  <si>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</si>
  <si>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</si>
  <si>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</si>
  <si>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</si>
  <si>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</si>
  <si>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</si>
  <si>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</si>
  <si>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</si>
  <si>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</si>
  <si>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</si>
  <si>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</si>
  <si>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</si>
  <si>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</si>
  <si>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</si>
  <si>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</si>
  <si>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</si>
  <si>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</si>
  <si>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</si>
  <si>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</si>
  <si>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</si>
  <si>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</si>
  <si>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</si>
  <si>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</si>
  <si>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</si>
  <si>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</si>
  <si>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</si>
  <si>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</si>
  <si>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</si>
  <si>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</si>
  <si>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</si>
  <si>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</si>
  <si>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</si>
  <si>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</si>
  <si>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</si>
  <si>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</si>
  <si>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</si>
  <si>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</si>
  <si>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</si>
  <si>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</si>
  <si>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</si>
  <si>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</si>
  <si>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</si>
  <si>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</si>
  <si>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</si>
  <si>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</si>
  <si>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</si>
  <si>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</si>
  <si>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</si>
  <si>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</si>
  <si>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</si>
  <si>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</si>
  <si>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</si>
  <si>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</si>
  <si>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</si>
  <si>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</si>
  <si>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</si>
  <si>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</si>
  <si>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</si>
  <si>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</si>
  <si>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</si>
  <si>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</si>
  <si>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</si>
  <si>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</si>
  <si>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</si>
  <si>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</si>
  <si>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</si>
  <si>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</si>
  <si>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</si>
  <si>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</si>
  <si>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</si>
  <si>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</si>
  <si>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</si>
  <si>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</si>
  <si>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</si>
  <si>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</si>
  <si>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</si>
  <si>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</si>
  <si>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</si>
  <si>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</si>
  <si>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</si>
  <si>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</si>
  <si>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</si>
  <si>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</si>
  <si>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</si>
  <si>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</si>
  <si>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</si>
  <si>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</si>
  <si>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</si>
  <si>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</si>
  <si>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</si>
  <si>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</si>
  <si>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</si>
  <si>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</si>
  <si>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</si>
  <si>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</si>
  <si>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</si>
  <si>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</si>
  <si>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</si>
  <si>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</si>
  <si>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</si>
  <si>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</si>
  <si>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</si>
  <si>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</si>
  <si>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</si>
  <si>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</si>
  <si>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</si>
  <si>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</si>
  <si>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</si>
  <si>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</si>
  <si>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</si>
  <si>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</si>
  <si>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</si>
  <si>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</si>
  <si>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</si>
  <si>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</si>
  <si>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</si>
  <si>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</si>
  <si>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</si>
  <si>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</si>
  <si>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</si>
  <si>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</si>
  <si>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</si>
  <si>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</si>
  <si>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</si>
  <si>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</si>
  <si>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</si>
  <si>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</si>
  <si>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</si>
  <si>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</si>
  <si>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</si>
  <si>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</si>
  <si>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</si>
  <si>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</si>
  <si>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</si>
  <si>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</si>
  <si>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</si>
  <si>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</si>
  <si>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</si>
  <si>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</si>
  <si>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</si>
  <si>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</si>
  <si>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</si>
  <si>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</si>
  <si>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</si>
  <si>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</si>
  <si>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</si>
  <si>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</si>
  <si>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</si>
  <si>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</si>
  <si>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</si>
  <si>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</si>
  <si>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</si>
  <si>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</si>
  <si>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</si>
  <si>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</si>
  <si>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</si>
  <si>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</si>
  <si>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</si>
  <si>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</si>
  <si>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</si>
  <si>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</si>
  <si>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</si>
  <si>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</si>
  <si>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</si>
  <si>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</si>
  <si>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</si>
  <si>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</si>
  <si>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</si>
  <si>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</si>
  <si>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</si>
  <si>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</si>
  <si>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</si>
  <si>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</si>
  <si>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</si>
  <si>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</si>
  <si>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</si>
  <si>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</si>
  <si>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</si>
  <si>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</si>
  <si>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</si>
  <si>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</si>
  <si>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</si>
  <si>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</si>
  <si>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</si>
  <si>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</si>
  <si>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</si>
  <si>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</si>
  <si>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</si>
  <si>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</si>
  <si>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</si>
  <si>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</si>
  <si>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</si>
  <si>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</si>
  <si>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</si>
  <si>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</si>
  <si>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</si>
  <si>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</si>
  <si>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</si>
  <si>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</si>
  <si>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</si>
  <si>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</si>
  <si>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</si>
  <si>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</si>
  <si>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</si>
  <si>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</si>
  <si>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</si>
  <si>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</si>
  <si>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</si>
  <si>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</si>
  <si>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</si>
  <si>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</si>
  <si>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</si>
  <si>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</si>
  <si>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</si>
  <si>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</si>
  <si>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</si>
  <si>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</si>
  <si>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</si>
  <si>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</si>
  <si>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</si>
  <si>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</si>
  <si>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</si>
  <si>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</si>
  <si>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</si>
  <si>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</si>
  <si>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</si>
  <si>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</si>
  <si>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</si>
  <si>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</si>
  <si>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</si>
  <si>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</si>
  <si>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</si>
  <si>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</si>
  <si>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</si>
  <si>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</si>
  <si>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</si>
  <si>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</si>
  <si>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</si>
  <si>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</si>
  <si>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</si>
  <si>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</si>
  <si>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</si>
  <si>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</si>
  <si>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</si>
  <si>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</si>
  <si>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</si>
  <si>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</si>
  <si>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</si>
  <si>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</si>
  <si>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</si>
  <si>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</si>
  <si>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</si>
  <si>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</si>
  <si>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</si>
  <si>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</si>
  <si>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</si>
  <si>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</si>
  <si>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</si>
  <si>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</si>
  <si>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</si>
  <si>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</si>
  <si>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</si>
  <si>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</si>
  <si>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</si>
  <si>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</si>
  <si>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</si>
  <si>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</si>
  <si>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</si>
  <si>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</si>
  <si>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</si>
  <si>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</si>
  <si>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</si>
  <si>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</si>
  <si>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</si>
  <si>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</si>
  <si>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</si>
  <si>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</si>
  <si>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</si>
  <si>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</si>
  <si>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</si>
  <si>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</si>
  <si>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</si>
  <si>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</si>
  <si>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</si>
  <si>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</si>
  <si>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</si>
  <si>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</si>
  <si>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</si>
  <si>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</si>
  <si>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</si>
  <si>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</si>
  <si>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</si>
  <si>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</si>
  <si>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</si>
  <si>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</si>
  <si>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</si>
  <si>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</si>
  <si>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</si>
  <si>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</si>
  <si>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</si>
  <si>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</si>
  <si>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</si>
  <si>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</si>
  <si>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</si>
  <si>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</si>
  <si>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</si>
  <si>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</si>
  <si>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</si>
  <si>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</si>
  <si>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</si>
  <si>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</si>
  <si>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</si>
  <si>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</si>
  <si>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</si>
  <si>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</si>
  <si>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</si>
  <si>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</si>
  <si>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</si>
  <si>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</si>
  <si>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</si>
  <si>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</si>
  <si>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</si>
  <si>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</si>
  <si>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</si>
  <si>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</si>
  <si>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</si>
  <si>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</si>
  <si>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</si>
  <si>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</si>
  <si>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</si>
  <si>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</si>
  <si>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</si>
  <si>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</si>
  <si>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</si>
  <si>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</si>
  <si>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</si>
  <si>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</si>
  <si>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</si>
  <si>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</si>
  <si>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</si>
  <si>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</si>
  <si>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</si>
  <si>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</si>
  <si>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</si>
  <si>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</si>
  <si>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</si>
  <si>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</si>
  <si>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</si>
  <si>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</si>
  <si>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</si>
  <si>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</si>
  <si>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</si>
  <si>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</si>
  <si>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</si>
  <si>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</si>
  <si>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</si>
  <si>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</si>
  <si>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</si>
  <si>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</si>
  <si>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</si>
  <si>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</si>
  <si>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</si>
  <si>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</si>
  <si>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</si>
  <si>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</si>
  <si>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</si>
  <si>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</si>
  <si>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</si>
  <si>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</si>
  <si>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</si>
  <si>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</si>
  <si>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</si>
  <si>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</si>
  <si>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</si>
  <si>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</si>
  <si>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</si>
  <si>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</si>
  <si>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</si>
  <si>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</si>
  <si>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</si>
  <si>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</si>
  <si>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</si>
  <si>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</si>
  <si>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</si>
  <si>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</si>
  <si>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</si>
  <si>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</si>
  <si>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</si>
  <si>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</si>
  <si>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</si>
  <si>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</si>
  <si>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</si>
  <si>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</si>
  <si>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</si>
  <si>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</si>
  <si>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</si>
  <si>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</si>
  <si>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</si>
  <si>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</si>
  <si>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</si>
  <si>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</si>
  <si>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</si>
  <si>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</si>
  <si>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</si>
  <si>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</si>
  <si>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</si>
  <si>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</si>
  <si>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</si>
  <si>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</si>
  <si>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</si>
  <si>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</si>
  <si>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</si>
  <si>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</si>
  <si>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</si>
  <si>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</si>
  <si>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</si>
  <si>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</si>
  <si>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</si>
  <si>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</si>
  <si>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</si>
  <si>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</si>
  <si>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</si>
  <si>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</si>
  <si>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</si>
  <si>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</si>
  <si>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</si>
  <si>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</si>
  <si>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</si>
  <si>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</si>
  <si>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</si>
  <si>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</si>
  <si>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</si>
  <si>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</si>
  <si>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</si>
  <si>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</si>
  <si>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</si>
  <si>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</si>
  <si>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</si>
  <si>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</si>
  <si>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</si>
  <si>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</si>
  <si>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</si>
  <si>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</si>
  <si>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</si>
  <si>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</si>
  <si>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</si>
  <si>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</si>
  <si>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</si>
  <si>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</si>
  <si>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</si>
  <si>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</si>
  <si>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</si>
  <si>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</si>
  <si>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</si>
  <si>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</si>
  <si>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</si>
  <si>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</si>
  <si>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</si>
  <si>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</si>
  <si>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</si>
  <si>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</si>
  <si>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</si>
  <si>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</si>
  <si>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</si>
  <si>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</si>
  <si>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</si>
  <si>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</si>
  <si>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</si>
  <si>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</si>
  <si>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</si>
  <si>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</si>
  <si>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</si>
  <si>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</si>
  <si>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</si>
  <si>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</si>
  <si>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</si>
  <si>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</si>
  <si>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</si>
  <si>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</si>
  <si>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</si>
  <si>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</si>
  <si>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</si>
  <si>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</si>
  <si>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</si>
  <si>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</si>
  <si>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</si>
  <si>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</si>
  <si>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</si>
  <si>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</si>
  <si>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</si>
  <si>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</si>
  <si>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</si>
  <si>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</si>
  <si>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</si>
  <si>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</si>
  <si>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</si>
  <si>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</si>
  <si>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</si>
  <si>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</si>
  <si>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</si>
  <si>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</si>
  <si>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</si>
  <si>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</si>
  <si>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</si>
  <si>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</si>
  <si>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</si>
  <si>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</si>
  <si>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</si>
  <si>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</si>
  <si>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</si>
  <si>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</si>
  <si>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</si>
  <si>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</si>
  <si>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</si>
  <si>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</si>
  <si>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</si>
  <si>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</si>
  <si>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</si>
  <si>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</si>
  <si>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</si>
  <si>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</si>
  <si>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</si>
  <si>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</si>
  <si>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</si>
  <si>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</si>
  <si>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</si>
  <si>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</si>
  <si>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</si>
  <si>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</si>
  <si>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</si>
  <si>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</si>
  <si>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</si>
  <si>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</si>
  <si>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</si>
  <si>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</si>
  <si>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</si>
  <si>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</si>
  <si>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</si>
  <si>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</si>
  <si>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</si>
  <si>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</si>
  <si>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</si>
  <si>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</si>
  <si>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</si>
  <si>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</si>
  <si>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</si>
  <si>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</si>
  <si>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</si>
  <si>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</si>
  <si>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</si>
  <si>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</si>
  <si>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</si>
  <si>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</si>
  <si>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</si>
  <si>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</si>
  <si>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</si>
  <si>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</si>
  <si>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</si>
  <si>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</si>
  <si>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</si>
  <si>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</si>
  <si>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</si>
  <si>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</si>
  <si>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</si>
  <si>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</si>
  <si>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</si>
  <si>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</si>
  <si>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</si>
  <si>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</si>
  <si>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</si>
  <si>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</si>
  <si>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</si>
  <si>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</si>
  <si>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</si>
  <si>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</si>
  <si>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</si>
  <si>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</si>
  <si>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</si>
  <si>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</si>
  <si>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</si>
  <si>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</si>
  <si>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</si>
  <si>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</si>
  <si>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</si>
  <si>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</si>
  <si>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</si>
  <si>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</si>
  <si>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</si>
  <si>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</si>
  <si>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</si>
  <si>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</si>
  <si>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</si>
  <si>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</si>
  <si>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</si>
  <si>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</si>
  <si>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</si>
  <si>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</si>
  <si>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</si>
  <si>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</si>
  <si>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</si>
  <si>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</si>
  <si>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</si>
  <si>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</si>
  <si>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</si>
  <si>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</si>
  <si>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</si>
  <si>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</si>
  <si>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</si>
  <si>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</si>
  <si>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</si>
  <si>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</si>
  <si>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</si>
  <si>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</si>
  <si>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</si>
  <si>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</si>
  <si>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</si>
  <si>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</si>
  <si>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</si>
  <si>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</si>
  <si>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</si>
  <si>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</si>
  <si>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</si>
  <si>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</si>
  <si>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</si>
  <si>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</si>
  <si>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</si>
  <si>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</si>
  <si>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</si>
  <si>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</si>
  <si>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</si>
  <si>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</si>
  <si>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</si>
  <si>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</si>
  <si>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</si>
  <si>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</si>
  <si>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</si>
  <si>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</si>
  <si>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</si>
  <si>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</si>
  <si>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</si>
  <si>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</si>
  <si>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</si>
  <si>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</si>
  <si>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</si>
  <si>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</si>
  <si>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</si>
  <si>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</si>
  <si>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</si>
  <si>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</si>
  <si>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</si>
  <si>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</si>
  <si>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</si>
  <si>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</si>
  <si>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</si>
  <si>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</si>
  <si>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</si>
  <si>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</si>
  <si>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</si>
  <si>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</si>
  <si>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</si>
  <si>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</si>
  <si>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</si>
  <si>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</si>
  <si>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</si>
  <si>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</si>
  <si>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</si>
  <si>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</si>
  <si>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</si>
  <si>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</si>
  <si>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</si>
  <si>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</si>
  <si>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</si>
  <si>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</si>
  <si>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</si>
  <si>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</si>
  <si>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</si>
  <si>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</si>
  <si>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</si>
  <si>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</si>
  <si>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</si>
  <si>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</si>
  <si>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</si>
  <si>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</si>
  <si>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</si>
  <si>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</si>
  <si>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</si>
  <si>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</si>
  <si>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</si>
  <si>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</si>
  <si>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</si>
  <si>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</si>
  <si>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</si>
  <si>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</si>
  <si>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</si>
  <si>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</si>
  <si>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</si>
  <si>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</si>
  <si>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</si>
  <si>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</si>
  <si>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</si>
  <si>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</si>
  <si>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</si>
  <si>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</si>
  <si>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</si>
  <si>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</si>
  <si>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</si>
  <si>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</si>
  <si>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</si>
  <si>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</si>
  <si>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</si>
  <si>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</si>
  <si>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</si>
  <si>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</si>
  <si>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</si>
  <si>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</si>
  <si>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</si>
  <si>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</si>
  <si>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</si>
  <si>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</si>
  <si>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</si>
  <si>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</si>
  <si>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</si>
  <si>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</si>
  <si>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</si>
  <si>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</si>
  <si>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</si>
  <si>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</si>
  <si>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</si>
  <si>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</si>
  <si>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</si>
  <si>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</si>
  <si>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</si>
  <si>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</si>
  <si>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</si>
  <si>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</si>
  <si>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</si>
  <si>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</si>
  <si>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</si>
  <si>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</si>
  <si>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</si>
  <si>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</si>
  <si>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</si>
  <si>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</si>
  <si>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</si>
  <si>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</si>
  <si>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</si>
  <si>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</si>
  <si>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</si>
  <si>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</si>
  <si>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</si>
  <si>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</si>
  <si>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</si>
  <si>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</si>
  <si>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</si>
  <si>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</si>
  <si>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</si>
  <si>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</si>
  <si>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</si>
  <si>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</si>
  <si>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</si>
  <si>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</si>
  <si>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</si>
  <si>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</si>
  <si>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</si>
  <si>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</si>
  <si>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</si>
  <si>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</si>
  <si>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</si>
  <si>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</si>
  <si>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</si>
  <si>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</si>
  <si>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</si>
  <si>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</si>
  <si>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</si>
  <si>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</si>
  <si>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</si>
  <si>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</si>
  <si>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</si>
  <si>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</si>
  <si>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</si>
  <si>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</si>
  <si>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</si>
  <si>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</si>
  <si>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</si>
  <si>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</si>
  <si>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</si>
  <si>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</si>
  <si>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</si>
  <si>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</si>
  <si>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</si>
  <si>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</si>
  <si>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</si>
  <si>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</si>
  <si>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</si>
  <si>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</si>
  <si>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</si>
  <si>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</si>
  <si>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</si>
  <si>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</si>
  <si>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</si>
  <si>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</si>
  <si>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</si>
  <si>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</si>
  <si>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</si>
  <si>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</si>
  <si>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</si>
  <si>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</si>
  <si>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</si>
  <si>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</si>
  <si>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</si>
  <si>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</si>
  <si>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</si>
  <si>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</si>
  <si>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</si>
  <si>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</si>
  <si>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</si>
  <si>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</si>
  <si>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</si>
  <si>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</si>
  <si>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</si>
  <si>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</si>
  <si>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</si>
  <si>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</si>
  <si>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</si>
  <si>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</si>
  <si>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</si>
  <si>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</si>
  <si>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</si>
  <si>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</si>
  <si>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</si>
  <si>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</si>
  <si>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</si>
  <si>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</si>
  <si>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</si>
  <si>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</si>
  <si>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</si>
  <si>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</si>
  <si>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</si>
  <si>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</si>
  <si>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</si>
  <si>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</si>
  <si>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</si>
  <si>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</si>
  <si>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</si>
  <si>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</si>
  <si>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</si>
  <si>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</si>
  <si>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</si>
  <si>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</si>
  <si>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</si>
  <si>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</si>
  <si>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</si>
  <si>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</si>
  <si>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</si>
  <si>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</si>
  <si>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</si>
  <si>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</si>
  <si>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</si>
  <si>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</si>
  <si>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</si>
  <si>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</si>
  <si>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</si>
  <si>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</si>
  <si>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</si>
  <si>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</si>
  <si>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</si>
  <si>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</si>
  <si>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</si>
  <si>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</si>
  <si>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</si>
  <si>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</si>
  <si>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</si>
  <si>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</si>
  <si>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</si>
  <si>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</si>
  <si>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</si>
  <si>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</si>
  <si>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</si>
  <si>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</si>
  <si>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</si>
  <si>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</si>
  <si>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</si>
  <si>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</si>
  <si>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</si>
  <si>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</si>
  <si>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</si>
  <si>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</si>
  <si>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</si>
  <si>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</si>
  <si>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</si>
  <si>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</si>
  <si>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</si>
  <si>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</si>
  <si>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</si>
  <si>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</si>
  <si>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</si>
  <si>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</si>
  <si>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</si>
  <si>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</si>
  <si>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</si>
  <si>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</si>
  <si>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</si>
  <si>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</si>
  <si>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</si>
  <si>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</si>
  <si>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</si>
  <si>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</si>
  <si>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</si>
  <si>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</si>
  <si>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</si>
  <si>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</si>
  <si>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</si>
  <si>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</si>
  <si>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</si>
  <si>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</si>
  <si>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</si>
  <si>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</si>
  <si>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</si>
  <si>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</si>
  <si>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</si>
  <si>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</si>
  <si>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</si>
  <si>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</si>
  <si>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</si>
  <si>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</si>
  <si>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</si>
  <si>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</si>
  <si>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</si>
  <si>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</si>
  <si>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</si>
  <si>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</si>
  <si>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</si>
  <si>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</si>
  <si>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</si>
  <si>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</si>
  <si>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</si>
  <si>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</si>
  <si>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</si>
  <si>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</si>
  <si>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</si>
  <si>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</si>
  <si>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</si>
  <si>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</si>
  <si>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</si>
  <si>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</si>
  <si>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</si>
  <si>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</si>
  <si>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</si>
  <si>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</si>
  <si>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</si>
  <si>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</si>
  <si>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</si>
  <si>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</si>
  <si>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</si>
  <si>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</si>
  <si>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</si>
  <si>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</si>
  <si>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</si>
  <si>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</si>
  <si>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</si>
  <si>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</si>
  <si>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</si>
  <si>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</si>
  <si>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</si>
  <si>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</si>
  <si>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</si>
  <si>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</si>
  <si>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</si>
  <si>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</si>
  <si>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</si>
  <si>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</si>
  <si>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</si>
  <si>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</si>
  <si>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</si>
  <si>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</si>
  <si>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</si>
  <si>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</si>
  <si>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</si>
  <si>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</si>
  <si>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</si>
  <si>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</si>
  <si>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</si>
  <si>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</si>
  <si>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</si>
  <si>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</si>
  <si>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</si>
  <si>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</si>
  <si>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</si>
  <si>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</si>
  <si>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</si>
  <si>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</si>
  <si>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</si>
  <si>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</si>
  <si>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</si>
  <si>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</si>
  <si>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</si>
  <si>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</si>
  <si>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</si>
  <si>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</si>
  <si>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</si>
  <si>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</si>
  <si>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</si>
  <si>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</si>
  <si>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</si>
  <si>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</si>
  <si>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</si>
  <si>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</si>
  <si>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</si>
  <si>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</si>
  <si>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</si>
  <si>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</si>
  <si>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</si>
  <si>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</si>
  <si>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</si>
  <si>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</si>
  <si>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</si>
  <si>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</si>
  <si>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</si>
  <si>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</si>
  <si>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</si>
  <si>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</si>
  <si>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</si>
  <si>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</si>
  <si>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</si>
  <si>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</si>
  <si>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</si>
  <si>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</si>
  <si>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</si>
  <si>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</si>
  <si>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</si>
  <si>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</si>
  <si>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</si>
  <si>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</si>
  <si>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</si>
  <si>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</si>
  <si>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</si>
  <si>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</si>
  <si>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</si>
  <si>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</si>
  <si>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</si>
  <si>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</si>
  <si>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</si>
  <si>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</si>
  <si>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</si>
  <si>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</si>
  <si>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</si>
  <si>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</si>
  <si>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</si>
  <si>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</si>
  <si>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</si>
  <si>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</si>
  <si>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</si>
  <si>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</si>
  <si>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</si>
  <si>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</si>
  <si>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</si>
  <si>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</si>
  <si>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</si>
  <si>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</si>
  <si>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</si>
  <si>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</si>
  <si>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</si>
  <si>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</si>
  <si>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</si>
  <si>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</si>
  <si>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</si>
  <si>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</si>
  <si>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</si>
  <si>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</si>
  <si>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</si>
  <si>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</si>
  <si>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</si>
  <si>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</si>
  <si>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</si>
  <si>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</si>
  <si>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</si>
  <si>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</si>
  <si>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</si>
  <si>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</si>
  <si>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</si>
  <si>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</si>
  <si>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</si>
  <si>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</si>
  <si>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</si>
  <si>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</si>
  <si>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</si>
  <si>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</si>
  <si>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</si>
  <si>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</si>
  <si>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</si>
  <si>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</si>
  <si>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</si>
  <si>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</si>
  <si>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</si>
  <si>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</si>
  <si>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</si>
  <si>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</si>
  <si>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</si>
  <si>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</si>
  <si>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</si>
  <si>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</si>
  <si>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</si>
  <si>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</si>
  <si>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</si>
  <si>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</si>
  <si>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</si>
  <si>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</si>
  <si>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</si>
  <si>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</si>
  <si>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</si>
  <si>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</si>
  <si>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</si>
  <si>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</si>
  <si>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</si>
  <si>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</si>
  <si>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</si>
  <si>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</si>
  <si>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</si>
  <si>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</si>
  <si>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</si>
  <si>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</si>
  <si>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</si>
  <si>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</si>
  <si>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</si>
  <si>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</si>
  <si>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</si>
  <si>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</si>
  <si>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</si>
  <si>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</si>
  <si>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</si>
  <si>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</si>
  <si>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</si>
  <si>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</si>
  <si>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</si>
  <si>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</si>
  <si>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</si>
  <si>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</si>
  <si>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</si>
  <si>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</si>
  <si>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</si>
  <si>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</si>
  <si>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</si>
  <si>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</si>
  <si>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</si>
  <si>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</si>
  <si>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</si>
  <si>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</si>
  <si>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</si>
  <si>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</si>
  <si>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</si>
  <si>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</si>
  <si>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</si>
  <si>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</si>
  <si>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</si>
  <si>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</si>
  <si>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</si>
  <si>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</si>
  <si>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</si>
  <si>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</si>
  <si>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</si>
  <si>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</si>
  <si>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</si>
  <si>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</si>
  <si>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</si>
  <si>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</si>
  <si>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</si>
  <si>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</si>
  <si>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</si>
  <si>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</si>
  <si>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</si>
  <si>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</si>
  <si>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</si>
  <si>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</si>
  <si>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</si>
  <si>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</si>
  <si>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</si>
  <si>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</si>
  <si>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</si>
  <si>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</si>
  <si>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</si>
  <si>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</si>
  <si>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</si>
  <si>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</si>
  <si>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</si>
  <si>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</si>
  <si>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</si>
  <si>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</si>
  <si>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</si>
  <si>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</si>
  <si>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</si>
  <si>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</si>
  <si>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</si>
  <si>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</si>
  <si>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</si>
  <si>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</si>
  <si>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</si>
  <si>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</si>
  <si>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</si>
  <si>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</si>
  <si>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</si>
  <si>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</si>
  <si>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</si>
  <si>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</si>
  <si>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</si>
  <si>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</si>
  <si>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</si>
  <si>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</si>
  <si>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</si>
  <si>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</si>
  <si>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</si>
  <si>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</si>
  <si>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</si>
  <si>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</si>
  <si>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</si>
  <si>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</si>
  <si>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</si>
  <si>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</si>
  <si>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</si>
  <si>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</si>
  <si>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</si>
  <si>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</si>
  <si>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</si>
  <si>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</si>
  <si>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</si>
  <si>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</si>
  <si>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</si>
  <si>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</si>
  <si>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</si>
  <si>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</si>
  <si>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</si>
  <si>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</si>
  <si>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</si>
  <si>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</si>
  <si>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</si>
  <si>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</si>
  <si>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</si>
  <si>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</si>
  <si>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</si>
  <si>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</si>
  <si>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</si>
  <si>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</si>
  <si>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</si>
  <si>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</si>
  <si>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</si>
  <si>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</si>
  <si>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</si>
  <si>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</si>
  <si>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</si>
  <si>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</si>
  <si>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</si>
  <si>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</si>
  <si>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</si>
  <si>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</si>
  <si>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</si>
  <si>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</si>
  <si>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</si>
  <si>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</si>
  <si>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</si>
  <si>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</si>
  <si>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</si>
  <si>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</si>
  <si>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</si>
  <si>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</si>
  <si>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</si>
  <si>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</si>
  <si>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</si>
  <si>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</si>
  <si>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</si>
  <si>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</si>
  <si>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</si>
  <si>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</si>
  <si>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</si>
  <si>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</si>
  <si>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</si>
  <si>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</si>
  <si>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</si>
  <si>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</si>
  <si>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</si>
  <si>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</si>
  <si>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</si>
  <si>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</si>
  <si>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</si>
  <si>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</si>
  <si>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</si>
  <si>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</si>
  <si>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</si>
  <si>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</si>
  <si>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</si>
  <si>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</si>
  <si>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</si>
  <si>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</si>
  <si>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</si>
  <si>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</si>
  <si>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</si>
  <si>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</si>
  <si>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</si>
  <si>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</si>
  <si>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</si>
  <si>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</si>
  <si>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</si>
  <si>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</si>
  <si>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</si>
  <si>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</si>
  <si>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</si>
  <si>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</si>
  <si>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</si>
  <si>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</si>
  <si>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</si>
  <si>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</si>
  <si>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</si>
  <si>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</si>
  <si>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</si>
  <si>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</si>
  <si>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</si>
  <si>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</si>
  <si>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</si>
  <si>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</si>
  <si>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</si>
  <si>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</si>
  <si>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</si>
  <si>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</si>
  <si>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</si>
  <si>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</si>
  <si>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</si>
  <si>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</si>
  <si>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</si>
  <si>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</si>
  <si>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</si>
  <si>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</si>
  <si>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</si>
  <si>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</si>
  <si>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</si>
  <si>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</si>
  <si>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</si>
  <si>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</si>
  <si>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</si>
  <si>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</si>
  <si>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</si>
  <si>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</si>
  <si>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</si>
  <si>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</si>
  <si>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</si>
  <si>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</si>
  <si>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</si>
  <si>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</si>
  <si>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</si>
  <si>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</si>
  <si>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</si>
  <si>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</si>
  <si>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</si>
  <si>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</si>
  <si>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</si>
  <si>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</si>
  <si>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</si>
  <si>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</si>
  <si>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</si>
  <si>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</si>
  <si>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</si>
  <si>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</si>
  <si>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</si>
  <si>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</si>
  <si>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</si>
  <si>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</si>
  <si>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</si>
  <si>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</si>
  <si>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</si>
  <si>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</si>
  <si>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</si>
  <si>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</si>
  <si>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</si>
  <si>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</si>
  <si>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</si>
  <si>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</si>
  <si>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</si>
  <si>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</si>
  <si>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</si>
  <si>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</si>
  <si>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</si>
  <si>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</si>
  <si>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</si>
  <si>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</si>
  <si>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</si>
  <si>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</si>
  <si>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</si>
  <si>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</si>
  <si>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</si>
  <si>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</si>
  <si>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</si>
  <si>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</si>
  <si>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</si>
  <si>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</si>
  <si>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</si>
  <si>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</si>
  <si>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</si>
  <si>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</si>
  <si>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</si>
  <si>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</si>
  <si>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</si>
  <si>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</si>
  <si>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</si>
  <si>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</si>
  <si>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</si>
  <si>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</si>
  <si>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</si>
  <si>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</si>
  <si>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</si>
  <si>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</si>
  <si>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</si>
  <si>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</si>
  <si>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</si>
  <si>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</si>
  <si>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</si>
  <si>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</si>
  <si>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</si>
  <si>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</si>
  <si>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</si>
  <si>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</si>
  <si>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</si>
  <si>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</si>
  <si>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</si>
  <si>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</si>
  <si>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</si>
  <si>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</si>
  <si>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</si>
  <si>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</si>
  <si>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</si>
  <si>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</si>
  <si>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</si>
  <si>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</si>
  <si>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</si>
  <si>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</si>
  <si>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</si>
  <si>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</si>
  <si>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</si>
  <si>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</si>
  <si>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</si>
  <si>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</si>
  <si>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</si>
  <si>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</si>
  <si>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</si>
  <si>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</si>
  <si>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</si>
  <si>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</si>
  <si>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</si>
  <si>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</si>
  <si>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</si>
  <si>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</si>
  <si>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</si>
  <si>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</si>
  <si>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</si>
  <si>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</si>
  <si>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</si>
  <si>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</si>
  <si>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</si>
  <si>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</si>
  <si>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</si>
  <si>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</si>
  <si>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</si>
  <si>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</si>
  <si>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</si>
  <si>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</si>
  <si>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</si>
  <si>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</si>
  <si>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</si>
  <si>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</si>
  <si>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</si>
  <si>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</si>
  <si>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</si>
  <si>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</si>
  <si>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</si>
  <si>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</si>
  <si>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</si>
  <si>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</si>
  <si>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</si>
  <si>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</si>
  <si>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</si>
  <si>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</si>
  <si>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</si>
  <si>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</si>
  <si>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</si>
  <si>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</si>
  <si>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</si>
  <si>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</si>
  <si>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</si>
  <si>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</si>
  <si>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</si>
  <si>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</si>
  <si>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</si>
  <si>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</si>
  <si>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</si>
  <si>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</si>
  <si>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</si>
  <si>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</si>
  <si>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</si>
  <si>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</si>
  <si>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</si>
  <si>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</si>
  <si>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</si>
  <si>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</si>
  <si>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</si>
  <si>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</si>
  <si>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</si>
  <si>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</si>
  <si>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</si>
  <si>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</si>
  <si>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</si>
  <si>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</si>
  <si>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</si>
  <si>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</si>
  <si>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</si>
  <si>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</si>
  <si>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</si>
  <si>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</si>
  <si>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</si>
  <si>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</si>
  <si>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</si>
  <si>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</si>
  <si>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</si>
  <si>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</si>
  <si>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</si>
  <si>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</si>
  <si>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</si>
  <si>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</si>
  <si>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</si>
  <si>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</si>
  <si>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</si>
  <si>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</si>
  <si>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</si>
  <si>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</si>
  <si>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</si>
  <si>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</si>
  <si>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</si>
  <si>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</si>
  <si>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</si>
  <si>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</si>
  <si>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</si>
  <si>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</si>
  <si>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</si>
  <si>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</si>
  <si>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</si>
  <si>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</si>
  <si>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</si>
  <si>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</si>
  <si>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</si>
  <si>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</si>
  <si>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</si>
  <si>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</si>
  <si>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</si>
  <si>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</si>
  <si>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</si>
  <si>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</si>
  <si>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</si>
  <si>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</si>
  <si>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</si>
  <si>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</si>
  <si>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</si>
  <si>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</si>
  <si>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</si>
  <si>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</si>
  <si>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</si>
  <si>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</si>
  <si>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</si>
  <si>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</si>
  <si>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</si>
  <si>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</si>
  <si>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</si>
  <si>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</si>
  <si>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</si>
  <si>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</si>
  <si>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</si>
  <si>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</si>
  <si>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</si>
  <si>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</si>
  <si>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</si>
  <si>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</si>
  <si>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</si>
  <si>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</si>
  <si>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</si>
  <si>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</si>
  <si>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</si>
  <si>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</si>
  <si>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</si>
  <si>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</si>
  <si>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</si>
  <si>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</si>
  <si>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</si>
  <si>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</si>
  <si>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</si>
  <si>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</si>
  <si>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</si>
  <si>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</si>
  <si>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</si>
  <si>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</si>
  <si>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</si>
  <si>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</si>
  <si>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</si>
  <si>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</si>
  <si>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</si>
  <si>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</si>
  <si>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</si>
  <si>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</si>
  <si>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</si>
  <si>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</si>
  <si>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</si>
  <si>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</si>
  <si>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</si>
  <si>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</si>
  <si>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</si>
  <si>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</si>
  <si>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</si>
  <si>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</si>
  <si>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</si>
  <si>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</si>
  <si>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</si>
  <si>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</si>
  <si>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</si>
  <si>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</si>
  <si>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</si>
  <si>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</si>
  <si>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</si>
  <si>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</si>
  <si>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</si>
  <si>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</si>
  <si>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</si>
  <si>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</si>
  <si>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</si>
  <si>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</si>
  <si>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</si>
  <si>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</si>
  <si>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</si>
  <si>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</si>
  <si>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</si>
  <si>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</si>
  <si>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</si>
  <si>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</si>
  <si>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</si>
  <si>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</si>
  <si>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</si>
  <si>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</si>
  <si>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</si>
  <si>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</si>
  <si>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</si>
  <si>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</si>
  <si>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</si>
  <si>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</si>
  <si>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</si>
  <si>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</si>
  <si>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</si>
  <si>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</si>
  <si>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</si>
  <si>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</si>
  <si>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</si>
  <si>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</si>
  <si>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</si>
  <si>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</si>
  <si>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</si>
  <si>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</si>
  <si>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</si>
  <si>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</si>
  <si>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</si>
  <si>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</si>
  <si>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</si>
  <si>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</si>
  <si>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</si>
  <si>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</si>
  <si>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</si>
  <si>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</si>
  <si>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</si>
  <si>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</si>
  <si>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</si>
  <si>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</si>
  <si>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</si>
  <si>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</si>
  <si>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</si>
  <si>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</si>
  <si>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</si>
  <si>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</si>
  <si>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</si>
  <si>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</si>
  <si>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</si>
  <si>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</si>
  <si>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</si>
  <si>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</si>
  <si>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</si>
  <si>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</si>
  <si>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</si>
  <si>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</si>
  <si>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</si>
  <si>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</si>
  <si>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</si>
  <si>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</si>
  <si>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</si>
  <si>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</si>
  <si>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</si>
  <si>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</si>
  <si>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</si>
  <si>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</si>
  <si>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</si>
  <si>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</si>
  <si>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</si>
  <si>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</si>
  <si>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</si>
  <si>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</si>
  <si>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</si>
  <si>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</si>
  <si>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</si>
  <si>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</si>
  <si>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</si>
  <si>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</si>
  <si>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</si>
  <si>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</si>
  <si>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</si>
  <si>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</si>
  <si>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</si>
  <si>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</si>
  <si>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</si>
  <si>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</si>
  <si>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</si>
  <si>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</si>
  <si>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</si>
  <si>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</si>
  <si>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</si>
  <si>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</si>
  <si>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</si>
  <si>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</si>
  <si>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</si>
  <si>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</si>
  <si>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</si>
  <si>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</si>
  <si>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</si>
  <si>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</si>
  <si>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</si>
  <si>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</si>
  <si>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</si>
  <si>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</si>
  <si>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</si>
  <si>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</si>
  <si>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</si>
  <si>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</si>
  <si>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</si>
  <si>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</si>
  <si>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</si>
  <si>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</si>
  <si>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</si>
  <si>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</si>
  <si>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</si>
  <si>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</si>
  <si>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</si>
  <si>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</si>
  <si>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</si>
  <si>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</si>
  <si>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</si>
  <si>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</si>
  <si>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</si>
  <si>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</si>
  <si>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</si>
  <si>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</si>
  <si>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</si>
  <si>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</si>
  <si>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</si>
  <si>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</si>
  <si>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</si>
  <si>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</si>
  <si>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</si>
  <si>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</si>
  <si>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</si>
  <si>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</si>
  <si>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</si>
  <si>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</si>
  <si>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</si>
  <si>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</si>
  <si>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</si>
  <si>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</si>
  <si>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</si>
  <si>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</si>
  <si>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</si>
  <si>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</si>
  <si>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</si>
  <si>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</si>
  <si>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</si>
  <si>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</si>
  <si>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</si>
  <si>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</si>
  <si>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</si>
  <si>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</si>
  <si>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</si>
  <si>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</si>
  <si>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</si>
  <si>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</si>
  <si>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</si>
  <si>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</si>
  <si>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</si>
  <si>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</si>
  <si>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</si>
  <si>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</si>
  <si>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</si>
  <si>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</si>
  <si>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</si>
  <si>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</si>
  <si>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</si>
  <si>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</si>
  <si>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</si>
  <si>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</si>
  <si>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</si>
  <si>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</si>
  <si>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</si>
  <si>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</si>
  <si>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</si>
  <si>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</si>
  <si>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</si>
  <si>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</si>
  <si>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</si>
  <si>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</si>
  <si>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</si>
  <si>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</si>
  <si>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</si>
  <si>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</si>
  <si>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</si>
  <si>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</si>
  <si>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</si>
  <si>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</si>
  <si>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</si>
  <si>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</si>
  <si>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</si>
  <si>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</si>
  <si>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</si>
  <si>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</si>
  <si>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</si>
  <si>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</si>
  <si>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</si>
  <si>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</si>
  <si>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</si>
  <si>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</si>
  <si>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</si>
  <si>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</si>
  <si>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</si>
  <si>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</si>
  <si>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</si>
  <si>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</si>
  <si>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</si>
  <si>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</si>
  <si>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</si>
  <si>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</si>
  <si>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</si>
  <si>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</si>
  <si>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</si>
  <si>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</si>
  <si>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</si>
  <si>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</si>
  <si>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</si>
  <si>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</si>
  <si>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</si>
  <si>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</si>
  <si>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</si>
  <si>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</si>
  <si>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</si>
  <si>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</si>
  <si>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</si>
  <si>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</si>
  <si>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</si>
  <si>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</si>
  <si>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</si>
  <si>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</si>
  <si>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</si>
  <si>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</si>
  <si>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</si>
  <si>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</si>
  <si>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</si>
  <si>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</si>
  <si>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</si>
  <si>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</si>
  <si>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</si>
  <si>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</si>
  <si>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</si>
  <si>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</si>
  <si>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</si>
  <si>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</si>
  <si>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</si>
  <si>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</si>
  <si>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</si>
  <si>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</si>
  <si>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</si>
  <si>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</si>
  <si>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</si>
  <si>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</si>
  <si>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</si>
  <si>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</si>
  <si>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</si>
  <si>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</si>
  <si>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</si>
  <si>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</si>
  <si>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</si>
  <si>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</si>
  <si>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</si>
  <si>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</si>
  <si>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</si>
  <si>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</si>
  <si>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</si>
  <si>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</si>
  <si>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</si>
  <si>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</si>
  <si>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</si>
  <si>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</si>
  <si>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</si>
  <si>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</si>
  <si>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</si>
  <si>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</si>
  <si>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</si>
  <si>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</si>
  <si>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</si>
  <si>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</si>
  <si>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</si>
  <si>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</si>
  <si>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</si>
  <si>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</si>
  <si>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</si>
  <si>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</si>
  <si>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</si>
  <si>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</si>
  <si>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</si>
  <si>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</si>
  <si>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</si>
  <si>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</si>
  <si>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</si>
  <si>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</si>
  <si>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</si>
  <si>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</si>
  <si>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</si>
  <si>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</si>
  <si>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</si>
  <si>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</si>
  <si>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</si>
  <si>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</si>
  <si>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</si>
  <si>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</si>
  <si>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</si>
  <si>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</si>
  <si>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</si>
  <si>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</si>
  <si>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</si>
  <si>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</si>
  <si>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</si>
  <si>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</si>
  <si>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</si>
  <si>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</si>
  <si>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</si>
  <si>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</si>
  <si>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</si>
  <si>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</si>
  <si>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</si>
  <si>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</si>
  <si>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</si>
  <si>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</si>
  <si>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</si>
  <si>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</si>
  <si>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</si>
  <si>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</si>
  <si>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</si>
  <si>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</si>
  <si>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</si>
  <si>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</si>
  <si>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</si>
  <si>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</si>
  <si>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</si>
  <si>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</si>
  <si>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</si>
  <si>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</si>
  <si>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</si>
  <si>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</si>
  <si>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</si>
  <si>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</si>
  <si>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</si>
  <si>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</si>
  <si>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</si>
  <si>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</si>
  <si>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</si>
  <si>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</si>
  <si>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</si>
  <si>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</si>
  <si>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</si>
  <si>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</si>
  <si>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</si>
  <si>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</si>
  <si>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</si>
  <si>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</si>
  <si>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</si>
  <si>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</si>
  <si>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</si>
  <si>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</si>
  <si>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</si>
  <si>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</si>
  <si>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</si>
  <si>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</si>
  <si>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</si>
  <si>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</si>
  <si>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</si>
  <si>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</si>
  <si>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</si>
  <si>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</si>
  <si>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</si>
  <si>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</si>
  <si>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</si>
  <si>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</si>
  <si>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</si>
  <si>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</si>
  <si>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</si>
  <si>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</si>
  <si>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</si>
  <si>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</si>
  <si>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</si>
  <si>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</si>
  <si>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</si>
  <si>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</si>
  <si>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</si>
  <si>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</si>
  <si>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</si>
  <si>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</si>
  <si>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</si>
  <si>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</si>
  <si>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</si>
  <si>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</si>
  <si>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</si>
  <si>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</si>
  <si>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</si>
  <si>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</si>
  <si>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</si>
  <si>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</si>
  <si>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</si>
  <si>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</si>
  <si>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</si>
  <si>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</si>
  <si>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</si>
  <si>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</si>
  <si>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</si>
  <si>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</si>
  <si>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</si>
  <si>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</si>
  <si>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</si>
  <si>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</si>
  <si>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</si>
  <si>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</si>
  <si>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</si>
  <si>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</si>
  <si>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</si>
  <si>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</si>
  <si>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</si>
  <si>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</si>
  <si>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</si>
  <si>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</si>
  <si>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</si>
  <si>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</si>
  <si>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</si>
  <si>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</si>
  <si>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</si>
  <si>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</si>
  <si>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</si>
  <si>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</si>
  <si>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</si>
  <si>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</si>
  <si>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</si>
  <si>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</si>
  <si>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</si>
  <si>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</si>
  <si>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</si>
  <si>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</si>
  <si>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</si>
  <si>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</si>
  <si>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</si>
  <si>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</si>
  <si>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</si>
  <si>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</si>
  <si>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</si>
  <si>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</si>
  <si>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</si>
  <si>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</si>
  <si>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</si>
  <si>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</si>
  <si>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</si>
  <si>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</si>
  <si>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</si>
  <si>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</si>
  <si>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</si>
  <si>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</si>
  <si>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</si>
  <si>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</si>
  <si>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</si>
  <si>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</si>
  <si>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</si>
  <si>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</si>
  <si>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</si>
  <si>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</si>
  <si>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</si>
  <si>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</si>
  <si>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</si>
  <si>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</si>
  <si>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</si>
  <si>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</si>
  <si>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</si>
  <si>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</si>
  <si>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</si>
  <si>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</si>
  <si>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</si>
  <si>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</si>
  <si>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</si>
  <si>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</si>
  <si>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</si>
  <si>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</si>
  <si>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</si>
  <si>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</si>
  <si>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</si>
  <si>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</si>
  <si>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</si>
  <si>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</si>
  <si>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</si>
  <si>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</si>
  <si>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</si>
  <si>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</si>
  <si>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</si>
  <si>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</si>
  <si>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</si>
  <si>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</si>
  <si>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</si>
  <si>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</si>
  <si>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</si>
  <si>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</si>
  <si>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</si>
  <si>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</si>
  <si>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</si>
  <si>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</si>
  <si>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</si>
  <si>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</si>
  <si>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</si>
  <si>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</si>
  <si>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</si>
  <si>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</si>
  <si>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</si>
  <si>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</si>
  <si>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</si>
  <si>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</si>
  <si>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</si>
  <si>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</si>
  <si>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</si>
  <si>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</si>
  <si>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</si>
  <si>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</si>
  <si>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</si>
  <si>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</si>
  <si>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</si>
  <si>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</si>
  <si>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</si>
  <si>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</si>
  <si>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</si>
  <si>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</si>
  <si>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</si>
  <si>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</si>
  <si>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</si>
  <si>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</si>
  <si>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</si>
  <si>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</si>
  <si>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</si>
  <si>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</si>
  <si>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</si>
  <si>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</si>
  <si>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</si>
  <si>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</si>
  <si>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</si>
  <si>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</si>
  <si>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</si>
  <si>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</si>
  <si>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</si>
  <si>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</si>
  <si>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</si>
  <si>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</si>
  <si>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</si>
  <si>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</si>
  <si>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</si>
  <si>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</si>
  <si>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</si>
  <si>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</si>
  <si>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</si>
  <si>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</si>
  <si>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</si>
  <si>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</si>
  <si>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</si>
  <si>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</si>
  <si>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</si>
  <si>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</si>
  <si>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</si>
  <si>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</si>
  <si>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</si>
  <si>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</si>
  <si>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</si>
  <si>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</si>
  <si>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</si>
  <si>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</si>
  <si>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</si>
  <si>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</si>
  <si>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</si>
  <si>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</si>
  <si>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</si>
  <si>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</si>
  <si>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</si>
  <si>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</si>
  <si>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</si>
  <si>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</si>
  <si>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</si>
  <si>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</si>
  <si>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</si>
  <si>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</si>
  <si>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</si>
  <si>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</si>
  <si>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</si>
  <si>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</si>
  <si>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</si>
  <si>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</si>
  <si>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</si>
  <si>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</si>
  <si>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</si>
  <si>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</si>
  <si>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</si>
  <si>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</si>
  <si>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</si>
  <si>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</si>
  <si>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</si>
  <si>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</si>
  <si>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</si>
  <si>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</si>
  <si>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</si>
  <si>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</si>
  <si>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</si>
  <si>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</si>
  <si>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</si>
  <si>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</si>
  <si>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</si>
  <si>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</si>
  <si>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</si>
  <si>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</si>
  <si>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</si>
  <si>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</si>
  <si>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</si>
  <si>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</si>
  <si>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</si>
  <si>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</si>
  <si>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</si>
  <si>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</si>
  <si>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</si>
  <si>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</si>
  <si>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</si>
  <si>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</si>
  <si>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</si>
  <si>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</si>
  <si>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</si>
  <si>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</si>
  <si>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</si>
  <si>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</si>
  <si>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</si>
  <si>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</si>
  <si>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</si>
  <si>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</si>
  <si>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</si>
  <si>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</si>
  <si>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</si>
  <si>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</si>
  <si>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</si>
  <si>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</si>
  <si>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</si>
  <si>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</si>
  <si>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</si>
  <si>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</si>
  <si>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</si>
  <si>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</si>
  <si>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</si>
  <si>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</si>
  <si>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</si>
  <si>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</si>
  <si>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</si>
  <si>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</si>
  <si>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</si>
  <si>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</si>
  <si>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</si>
  <si>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</si>
  <si>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</si>
  <si>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</si>
  <si>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</si>
  <si>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</si>
  <si>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</si>
  <si>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</si>
  <si>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</si>
  <si>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</si>
  <si>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</si>
  <si>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</si>
  <si>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</si>
  <si>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</si>
  <si>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</si>
  <si>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</si>
  <si>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</si>
  <si>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</si>
  <si>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</si>
  <si>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</si>
  <si>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</si>
  <si>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</si>
  <si>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</si>
  <si>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</si>
  <si>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</si>
  <si>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</si>
  <si>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</si>
  <si>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</si>
  <si>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</si>
  <si>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</si>
  <si>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</si>
  <si>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</si>
  <si>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</si>
  <si>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</si>
  <si>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</si>
  <si>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</si>
  <si>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</si>
  <si>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</si>
  <si>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</si>
  <si>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</si>
  <si>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</si>
  <si>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</si>
  <si>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</si>
  <si>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</si>
  <si>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</si>
  <si>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</si>
  <si>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</si>
  <si>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</si>
  <si>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</si>
  <si>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</si>
  <si>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</si>
  <si>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</si>
  <si>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</si>
  <si>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</si>
  <si>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</si>
  <si>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</si>
  <si>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</si>
  <si>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</si>
  <si>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</si>
  <si>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</si>
  <si>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</si>
  <si>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</si>
  <si>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</si>
  <si>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</si>
  <si>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</si>
  <si>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</si>
  <si>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</si>
  <si>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</si>
  <si>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</si>
  <si>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</si>
  <si>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</si>
  <si>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</si>
  <si>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</si>
  <si>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</si>
  <si>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</si>
  <si>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</si>
  <si>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</si>
  <si>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</si>
  <si>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</si>
  <si>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</si>
  <si>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</si>
  <si>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</si>
  <si>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</si>
  <si>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</si>
  <si>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</si>
  <si>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</si>
  <si>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</si>
  <si>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</si>
  <si>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</si>
  <si>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</si>
  <si>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</si>
  <si>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</si>
  <si>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</si>
  <si>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</si>
  <si>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</si>
  <si>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</si>
  <si>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</si>
  <si>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</si>
  <si>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</si>
  <si>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</si>
  <si>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</si>
  <si>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</si>
  <si>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</si>
  <si>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</si>
  <si>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</si>
  <si>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</si>
  <si>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</si>
  <si>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</si>
  <si>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</si>
  <si>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</si>
  <si>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</si>
  <si>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</si>
  <si>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</si>
  <si>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</si>
  <si>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</si>
  <si>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</si>
  <si>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</si>
  <si>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</si>
  <si>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</si>
  <si>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</si>
  <si>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</si>
  <si>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</si>
  <si>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</si>
  <si>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</si>
  <si>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</si>
  <si>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</si>
  <si>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</si>
  <si>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</si>
  <si>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</si>
  <si>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</si>
  <si>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</si>
  <si>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</si>
  <si>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</si>
  <si>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</si>
  <si>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</si>
  <si>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</si>
  <si>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</si>
  <si>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</si>
  <si>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</si>
  <si>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</si>
  <si>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</si>
  <si>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</si>
  <si>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</si>
  <si>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</si>
  <si>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</si>
  <si>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</si>
  <si>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</si>
  <si>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</si>
  <si>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</si>
  <si>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</si>
  <si>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</si>
  <si>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</si>
  <si>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</si>
  <si>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</si>
  <si>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</si>
  <si>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</si>
  <si>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</si>
  <si>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</si>
  <si>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</si>
  <si>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</si>
  <si>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</si>
  <si>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</si>
  <si>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</si>
  <si>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</si>
  <si>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</si>
  <si>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</si>
  <si>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</si>
  <si>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</si>
  <si>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</si>
  <si>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</si>
  <si>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</si>
  <si>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</si>
  <si>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</si>
  <si>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</si>
  <si>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</si>
  <si>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</si>
  <si>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</si>
  <si>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</si>
  <si>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</si>
  <si>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</si>
  <si>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</si>
  <si>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</si>
  <si>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</si>
  <si>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</si>
  <si>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</si>
  <si>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</si>
  <si>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</si>
  <si>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</si>
  <si>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</si>
  <si>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</si>
  <si>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</si>
  <si>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</si>
  <si>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</si>
  <si>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</si>
  <si>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</si>
  <si>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</si>
  <si>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</si>
  <si>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</si>
  <si>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</si>
  <si>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</si>
  <si>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</si>
  <si>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</si>
  <si>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</si>
  <si>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</si>
  <si>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</si>
  <si>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</si>
  <si>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</si>
  <si>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</si>
  <si>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</si>
  <si>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</si>
  <si>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</si>
  <si>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</si>
  <si>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</si>
  <si>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</si>
  <si>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</si>
  <si>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</si>
  <si>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</si>
  <si>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</si>
  <si>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</si>
  <si>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</si>
  <si>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</si>
  <si>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</si>
  <si>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</si>
  <si>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</si>
  <si>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</si>
  <si>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</si>
  <si>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</si>
  <si>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</si>
  <si>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</si>
  <si>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</si>
  <si>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</si>
  <si>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</si>
  <si>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</si>
  <si>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</si>
  <si>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</si>
  <si>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</si>
  <si>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</si>
  <si>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</si>
  <si>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</si>
  <si>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</si>
  <si>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</si>
  <si>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</si>
  <si>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</si>
  <si>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</si>
  <si>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</si>
  <si>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</si>
  <si>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</si>
  <si>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</si>
  <si>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</si>
  <si>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</si>
  <si>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</si>
  <si>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</si>
  <si>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</si>
  <si>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</si>
  <si>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</si>
  <si>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</si>
  <si>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</si>
  <si>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</si>
  <si>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</si>
  <si>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</si>
  <si>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</si>
  <si>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</si>
  <si>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</si>
  <si>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</si>
  <si>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</si>
  <si>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</si>
  <si>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</si>
  <si>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</si>
  <si>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</si>
  <si>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</si>
  <si>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</si>
  <si>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</si>
  <si>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</si>
  <si>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</si>
  <si>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</si>
  <si>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</si>
  <si>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</si>
  <si>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</si>
  <si>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</si>
  <si>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</si>
  <si>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</si>
  <si>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</si>
  <si>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</si>
  <si>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</si>
  <si>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</si>
  <si>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</si>
  <si>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</si>
  <si>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</si>
  <si>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</si>
  <si>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</si>
  <si>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</si>
  <si>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</si>
  <si>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</si>
  <si>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</si>
  <si>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</si>
  <si>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</si>
  <si>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</si>
  <si>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</si>
  <si>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</si>
  <si>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</si>
  <si>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</si>
  <si>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</si>
  <si>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</si>
  <si>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</si>
  <si>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</si>
  <si>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</si>
  <si>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</si>
  <si>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</si>
  <si>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</si>
  <si>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</si>
  <si>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</si>
  <si>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</si>
  <si>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</si>
  <si>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</si>
  <si>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</si>
  <si>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</si>
  <si>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</si>
  <si>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</si>
  <si>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</si>
  <si>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</si>
  <si>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</si>
  <si>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</si>
  <si>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</si>
  <si>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</si>
  <si>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</si>
  <si>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</si>
  <si>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</si>
  <si>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</si>
  <si>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</si>
  <si>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</si>
  <si>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</si>
  <si>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</si>
  <si>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</si>
  <si>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</si>
  <si>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</si>
  <si>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</si>
  <si>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</si>
  <si>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</si>
  <si>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</si>
  <si>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</si>
  <si>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</si>
  <si>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</si>
  <si>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</si>
  <si>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</si>
  <si>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</si>
  <si>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</si>
  <si>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</si>
  <si>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</si>
  <si>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</si>
  <si>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</si>
  <si>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</si>
  <si>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</si>
  <si>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</si>
  <si>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</si>
  <si>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</si>
  <si>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</si>
  <si>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</si>
  <si>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</si>
  <si>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</si>
  <si>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</si>
  <si>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</si>
  <si>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</si>
  <si>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</si>
  <si>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</si>
  <si>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</si>
  <si>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</si>
  <si>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</si>
  <si>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</si>
  <si>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</si>
  <si>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</si>
  <si>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</si>
  <si>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</si>
  <si>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</si>
  <si>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</si>
  <si>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</si>
  <si>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</si>
  <si>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</si>
  <si>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</si>
  <si>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</si>
  <si>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</si>
  <si>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</si>
  <si>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</si>
  <si>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</si>
  <si>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</si>
  <si>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</si>
  <si>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</si>
  <si>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</si>
  <si>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</si>
  <si>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</si>
  <si>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</si>
  <si>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</si>
  <si>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</si>
  <si>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</si>
  <si>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</si>
  <si>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</si>
  <si>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</si>
  <si>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</si>
  <si>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</si>
  <si>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</si>
  <si>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</si>
  <si>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</si>
  <si>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</si>
  <si>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</si>
  <si>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</si>
  <si>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</si>
  <si>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</si>
  <si>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</si>
  <si>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</si>
  <si>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</si>
  <si>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</si>
  <si>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</si>
  <si>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</si>
  <si>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</si>
  <si>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</si>
  <si>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</si>
  <si>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</si>
  <si>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</si>
  <si>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</si>
  <si>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</si>
  <si>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</si>
  <si>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</si>
  <si>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</si>
  <si>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</si>
  <si>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</si>
  <si>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</si>
  <si>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</si>
  <si>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</si>
  <si>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</si>
  <si>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</si>
  <si>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</si>
  <si>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</si>
  <si>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</si>
  <si>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</si>
  <si>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</si>
  <si>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</si>
  <si>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</si>
  <si>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</si>
  <si>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</si>
  <si>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</si>
  <si>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</si>
  <si>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</si>
  <si>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</si>
  <si>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</si>
  <si>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</si>
  <si>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</si>
  <si>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</si>
  <si>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</si>
  <si>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</si>
  <si>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</si>
  <si>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</si>
  <si>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</si>
  <si>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</si>
  <si>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</si>
  <si>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</si>
  <si>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</si>
  <si>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</si>
  <si>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</si>
  <si>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</si>
  <si>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</si>
  <si>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</si>
  <si>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</si>
  <si>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</si>
  <si>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</si>
  <si>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</si>
  <si>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</si>
  <si>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</si>
  <si>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</si>
  <si>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</si>
  <si>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</si>
  <si>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</si>
  <si>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</si>
  <si>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</si>
  <si>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</si>
  <si>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</si>
  <si>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</si>
  <si>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</si>
  <si>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</si>
  <si>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</si>
  <si>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</si>
  <si>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</si>
  <si>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</si>
  <si>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</si>
  <si>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</si>
  <si>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</si>
  <si>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</si>
  <si>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</si>
  <si>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</si>
  <si>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</si>
  <si>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</si>
  <si>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</si>
  <si>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</si>
  <si>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</si>
  <si>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</si>
  <si>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</si>
  <si>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</si>
  <si>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</si>
  <si>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</si>
  <si>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</si>
  <si>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</si>
  <si>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</si>
  <si>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</si>
  <si>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</si>
  <si>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</si>
  <si>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</si>
  <si>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</si>
  <si>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</si>
  <si>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</si>
  <si>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</si>
  <si>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</si>
  <si>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</si>
  <si>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</si>
  <si>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</si>
  <si>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</si>
  <si>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</si>
  <si>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</si>
  <si>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</si>
  <si>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</si>
  <si>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</si>
  <si>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</si>
  <si>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</si>
  <si>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</si>
  <si>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</si>
  <si>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</si>
  <si>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</si>
  <si>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</si>
  <si>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</si>
  <si>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</si>
  <si>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</si>
  <si>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</si>
  <si>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</si>
  <si>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</si>
  <si>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</si>
  <si>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</si>
  <si>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</si>
  <si>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</si>
  <si>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</si>
  <si>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</si>
  <si>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</si>
  <si>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</si>
  <si>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</si>
  <si>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</si>
  <si>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</si>
  <si>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</si>
  <si>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</si>
  <si>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</si>
  <si>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</si>
  <si>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</si>
  <si>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</si>
  <si>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</si>
  <si>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</si>
  <si>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</si>
  <si>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</si>
  <si>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</si>
  <si>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</si>
  <si>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</si>
  <si>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</si>
  <si>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</si>
  <si>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</si>
  <si>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</si>
  <si>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</si>
  <si>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</si>
  <si>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</si>
  <si>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</si>
  <si>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</si>
  <si>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</si>
  <si>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</si>
  <si>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</si>
  <si>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</si>
  <si>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</si>
  <si>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</si>
  <si>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</si>
  <si>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</si>
  <si>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</si>
  <si>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</si>
  <si>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</si>
  <si>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</si>
  <si>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</si>
  <si>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</si>
  <si>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</si>
  <si>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</si>
  <si>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</si>
  <si>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</si>
  <si>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</si>
  <si>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</si>
  <si>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</si>
  <si>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</si>
  <si>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</si>
  <si>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</si>
  <si>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</si>
  <si>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</si>
  <si>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</si>
  <si>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</si>
  <si>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</si>
  <si>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</si>
  <si>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</si>
  <si>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</si>
  <si>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</si>
  <si>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</si>
  <si>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</si>
  <si>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</si>
  <si>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</si>
  <si>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</si>
  <si>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</si>
  <si>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</si>
  <si>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</si>
  <si>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</si>
  <si>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</si>
  <si>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</si>
  <si>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</si>
  <si>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</si>
  <si>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</si>
  <si>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</si>
  <si>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</si>
  <si>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</si>
  <si>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</si>
  <si>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</si>
  <si>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</si>
  <si>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</si>
  <si>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</si>
  <si>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</si>
  <si>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</si>
  <si>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</si>
  <si>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</si>
  <si>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</si>
  <si>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</si>
  <si>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</si>
  <si>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</si>
  <si>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</si>
  <si>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</si>
  <si>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</si>
  <si>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</si>
  <si>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</si>
  <si>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</si>
  <si>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</si>
  <si>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</si>
  <si>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</si>
  <si>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</si>
  <si>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</si>
  <si>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</si>
  <si>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</si>
  <si>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</si>
  <si>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</si>
  <si>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</si>
  <si>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</si>
  <si>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</si>
  <si>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</si>
  <si>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</si>
  <si>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</si>
  <si>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</si>
  <si>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</si>
  <si>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</si>
  <si>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</si>
  <si>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</si>
  <si>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</si>
  <si>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</si>
  <si>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</si>
  <si>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</si>
  <si>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</si>
  <si>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</si>
  <si>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</si>
  <si>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</si>
  <si>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</si>
  <si>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</si>
  <si>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</si>
  <si>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</si>
  <si>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</si>
  <si>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</si>
  <si>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</si>
  <si>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</si>
  <si>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</si>
  <si>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</si>
  <si>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</si>
  <si>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</si>
  <si>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</si>
  <si>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</si>
  <si>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</si>
  <si>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</si>
  <si>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</si>
  <si>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</si>
  <si>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</si>
  <si>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</si>
  <si>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</si>
  <si>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</si>
  <si>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</si>
  <si>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</si>
  <si>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</si>
  <si>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</si>
  <si>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</si>
  <si>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</si>
  <si>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</si>
  <si>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</si>
  <si>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</si>
  <si>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</si>
  <si>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</si>
  <si>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</si>
  <si>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</si>
  <si>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</si>
  <si>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</si>
  <si>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</si>
  <si>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</si>
  <si>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</si>
  <si>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</si>
  <si>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</si>
  <si>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</si>
  <si>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</si>
  <si>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</si>
  <si>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</si>
  <si>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</si>
  <si>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</si>
  <si>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</si>
  <si>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</si>
  <si>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</si>
  <si>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</si>
  <si>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</si>
  <si>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</si>
  <si>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</si>
  <si>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</si>
  <si>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</si>
  <si>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</si>
  <si>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</si>
  <si>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</si>
  <si>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</si>
  <si>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</si>
  <si>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</si>
  <si>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</si>
  <si>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</si>
  <si>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</si>
  <si>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</si>
  <si>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</si>
  <si>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</si>
  <si>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</si>
  <si>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</si>
  <si>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</si>
  <si>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</si>
  <si>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</si>
  <si>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</si>
  <si>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</si>
  <si>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</si>
  <si>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</si>
  <si>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</si>
  <si>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</si>
  <si>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</si>
  <si>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</si>
  <si>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</si>
  <si>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</si>
  <si>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</si>
  <si>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</si>
  <si>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</si>
  <si>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</si>
  <si>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</si>
  <si>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</si>
  <si>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</si>
  <si>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</si>
  <si>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</si>
  <si>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</si>
  <si>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</si>
  <si>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</si>
  <si>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</si>
  <si>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</si>
  <si>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</si>
  <si>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</si>
  <si>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</si>
  <si>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</si>
  <si>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</si>
  <si>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</si>
  <si>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</si>
  <si>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</si>
  <si>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</si>
  <si>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</si>
  <si>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</si>
  <si>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</si>
  <si>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</si>
  <si>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</si>
  <si>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</si>
  <si>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</si>
  <si>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</si>
  <si>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</si>
  <si>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</si>
  <si>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</si>
  <si>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</si>
  <si>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</si>
  <si>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</si>
  <si>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</si>
  <si>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</si>
  <si>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</si>
  <si>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</si>
  <si>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</si>
  <si>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</si>
  <si>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</si>
  <si>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</si>
  <si>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</si>
  <si>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</si>
  <si>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</si>
  <si>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</si>
  <si>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</si>
  <si>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</si>
  <si>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</si>
  <si>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</si>
  <si>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</si>
  <si>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</si>
  <si>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</si>
  <si>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</si>
  <si>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</si>
  <si>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</si>
  <si>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</si>
  <si>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</si>
  <si>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</si>
  <si>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</si>
  <si>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</si>
  <si>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</si>
  <si>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</si>
  <si>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</si>
  <si>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</si>
  <si>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</si>
  <si>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</si>
  <si>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</si>
  <si>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</si>
  <si>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</si>
  <si>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</si>
  <si>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</si>
  <si>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</si>
  <si>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</si>
  <si>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</si>
  <si>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</si>
  <si>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</si>
  <si>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</si>
  <si>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</si>
  <si>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</si>
  <si>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</si>
  <si>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</si>
  <si>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</si>
  <si>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</si>
  <si>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</si>
  <si>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</si>
  <si>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</si>
  <si>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</si>
  <si>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</si>
  <si>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</si>
  <si>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</si>
  <si>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</si>
  <si>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</si>
  <si>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</si>
  <si>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</si>
  <si>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</si>
  <si>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</si>
  <si>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</si>
  <si>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</si>
  <si>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</si>
  <si>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</si>
  <si>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</si>
  <si>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</si>
  <si>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</si>
  <si>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</si>
  <si>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</si>
  <si>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</si>
  <si>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</si>
  <si>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</si>
  <si>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</si>
  <si>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</si>
  <si>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</si>
  <si>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</si>
  <si>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</si>
  <si>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</si>
  <si>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</si>
  <si>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</si>
  <si>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</si>
  <si>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</si>
  <si>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</si>
  <si>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</si>
  <si>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</si>
  <si>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</si>
  <si>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</si>
  <si>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</si>
  <si>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</si>
  <si>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</si>
  <si>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</si>
  <si>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</si>
  <si>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</si>
  <si>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</si>
  <si>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</si>
  <si>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</si>
  <si>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</si>
  <si>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</si>
  <si>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</si>
  <si>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</si>
  <si>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</si>
  <si>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</si>
  <si>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</si>
  <si>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</si>
  <si>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</si>
  <si>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</si>
  <si>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</si>
  <si>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</si>
  <si>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</si>
  <si>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</si>
  <si>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</si>
  <si>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</si>
  <si>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</si>
  <si>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</si>
  <si>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</si>
  <si>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</si>
  <si>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</si>
  <si>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</si>
  <si>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</si>
  <si>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</si>
  <si>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</si>
  <si>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</si>
  <si>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</si>
  <si>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</si>
  <si>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</si>
  <si>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</si>
  <si>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</si>
  <si>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</si>
  <si>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</si>
  <si>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</si>
  <si>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</si>
  <si>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</si>
  <si>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</si>
  <si>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</si>
  <si>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</si>
  <si>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</si>
  <si>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</si>
  <si>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</si>
  <si>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</si>
  <si>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</si>
  <si>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</si>
  <si>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</si>
  <si>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</si>
  <si>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</si>
  <si>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</si>
  <si>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</si>
  <si>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</si>
  <si>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</si>
  <si>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</si>
  <si>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</si>
  <si>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</si>
  <si>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</si>
  <si>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</si>
  <si>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</si>
  <si>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</si>
  <si>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</si>
  <si>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</si>
  <si>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</si>
  <si>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</si>
  <si>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</si>
  <si>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</si>
  <si>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</si>
  <si>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</si>
  <si>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</si>
  <si>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</si>
  <si>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</si>
  <si>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</si>
  <si>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</si>
  <si>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</si>
  <si>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</si>
  <si>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</si>
  <si>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</si>
  <si>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</si>
  <si>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</si>
  <si>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</si>
  <si>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</si>
  <si>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</si>
  <si>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</si>
  <si>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</si>
  <si>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</si>
  <si>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</si>
  <si>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</si>
  <si>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</si>
  <si>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</si>
  <si>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</si>
  <si>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</si>
  <si>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</si>
  <si>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</si>
  <si>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</si>
  <si>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</si>
  <si>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</si>
  <si>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</si>
  <si>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</si>
  <si>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</si>
  <si>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</si>
  <si>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</si>
  <si>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</si>
  <si>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</si>
  <si>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</si>
  <si>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</si>
  <si>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</si>
  <si>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</si>
  <si>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</si>
  <si>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</si>
  <si>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</si>
  <si>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</si>
  <si>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</si>
  <si>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</si>
  <si>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</si>
  <si>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</si>
  <si>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</si>
  <si>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</si>
  <si>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</si>
  <si>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</si>
  <si>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</si>
  <si>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</si>
  <si>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</si>
  <si>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</si>
  <si>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</si>
  <si>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</si>
  <si>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</si>
  <si>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</si>
  <si>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</si>
  <si>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</si>
  <si>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</si>
  <si>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</si>
  <si>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</si>
  <si>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</si>
  <si>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</si>
  <si>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</si>
  <si>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</si>
  <si>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</si>
  <si>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</si>
  <si>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</si>
  <si>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</si>
  <si>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</si>
  <si>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</si>
  <si>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</si>
  <si>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</si>
  <si>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</si>
  <si>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</si>
  <si>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</si>
  <si>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</si>
  <si>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</si>
  <si>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</si>
  <si>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</si>
  <si>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</si>
  <si>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</si>
  <si>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</si>
  <si>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</si>
  <si>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</si>
  <si>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</si>
  <si>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</si>
  <si>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</si>
  <si>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</si>
  <si>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</si>
  <si>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</si>
  <si>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</si>
  <si>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</si>
  <si>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</si>
  <si>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</si>
  <si>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</si>
  <si>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</si>
  <si>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</si>
  <si>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</si>
  <si>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</si>
  <si>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</si>
  <si>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</si>
  <si>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</si>
  <si>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</si>
  <si>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</si>
  <si>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</si>
  <si>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</si>
  <si>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</si>
  <si>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</si>
  <si>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</si>
  <si>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</si>
  <si>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</si>
  <si>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</si>
  <si>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</si>
  <si>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</si>
  <si>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</si>
  <si>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</si>
  <si>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</si>
  <si>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</si>
  <si>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</si>
  <si>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</si>
  <si>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</si>
  <si>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</si>
  <si>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</si>
  <si>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</si>
  <si>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</si>
  <si>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</si>
  <si>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</si>
  <si>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</si>
  <si>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</si>
  <si>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</si>
  <si>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</si>
  <si>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</si>
  <si>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</si>
  <si>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</si>
  <si>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</si>
  <si>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</si>
  <si>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</si>
  <si>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</si>
  <si>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</si>
  <si>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</si>
  <si>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</si>
  <si>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</si>
  <si>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</si>
  <si>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</si>
  <si>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</si>
  <si>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</si>
  <si>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</si>
  <si>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</si>
  <si>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</si>
  <si>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</si>
  <si>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</si>
  <si>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</si>
  <si>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</si>
  <si>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</si>
  <si>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</si>
  <si>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</si>
  <si>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</si>
  <si>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</si>
  <si>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</si>
  <si>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</si>
  <si>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</si>
  <si>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</si>
  <si>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</si>
  <si>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</si>
  <si>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</si>
  <si>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</si>
  <si>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</si>
  <si>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</si>
  <si>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</si>
  <si>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</si>
  <si>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</si>
  <si>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</si>
  <si>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</si>
  <si>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</si>
  <si>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</si>
  <si>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</si>
  <si>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</si>
  <si>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</si>
  <si>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</si>
  <si>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</si>
  <si>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</si>
  <si>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</si>
  <si>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</si>
  <si>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</si>
  <si>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</si>
  <si>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</si>
  <si>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</si>
  <si>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</si>
  <si>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</si>
  <si>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</si>
  <si>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</si>
  <si>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</si>
  <si>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</si>
  <si>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</si>
  <si>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</si>
  <si>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</si>
  <si>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</si>
  <si>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</si>
  <si>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</si>
  <si>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</si>
  <si>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</si>
  <si>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</si>
  <si>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</si>
  <si>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</si>
  <si>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</si>
  <si>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</si>
  <si>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</si>
  <si>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</si>
  <si>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</si>
  <si>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</si>
  <si>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</si>
  <si>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</si>
  <si>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</si>
  <si>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</si>
  <si>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</si>
  <si>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</si>
  <si>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</si>
  <si>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</si>
  <si>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</si>
  <si>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</si>
  <si>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</si>
  <si>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</si>
  <si>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</si>
  <si>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</si>
  <si>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</si>
  <si>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</si>
  <si>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</si>
  <si>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</si>
  <si>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</si>
  <si>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</si>
  <si>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</si>
  <si>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</si>
  <si>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</si>
  <si>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</si>
  <si>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</si>
  <si>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</si>
  <si>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</si>
  <si>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</si>
  <si>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</si>
  <si>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</si>
  <si>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</si>
  <si>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</si>
  <si>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</si>
  <si>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</si>
  <si>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</si>
  <si>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</si>
  <si>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</si>
  <si>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</si>
  <si>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</si>
  <si>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</si>
  <si>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</si>
  <si>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</si>
  <si>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</si>
  <si>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</si>
  <si>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</si>
  <si>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</si>
  <si>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</si>
  <si>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</si>
  <si>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</si>
  <si>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</si>
  <si>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</si>
  <si>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</si>
  <si>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</si>
  <si>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</si>
  <si>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</si>
  <si>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</si>
  <si>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</si>
  <si>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</si>
  <si>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</si>
  <si>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</si>
  <si>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</si>
  <si>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</si>
  <si>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</si>
  <si>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</si>
  <si>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</si>
  <si>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</si>
  <si>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</si>
  <si>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</si>
  <si>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</si>
  <si>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</si>
  <si>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</si>
  <si>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</si>
  <si>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</si>
  <si>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</si>
  <si>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</si>
  <si>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</si>
  <si>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</si>
  <si>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</si>
  <si>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</si>
  <si>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</si>
  <si>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</si>
  <si>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</si>
  <si>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</si>
  <si>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</si>
  <si>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</si>
  <si>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</si>
  <si>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</si>
  <si>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</si>
  <si>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</si>
  <si>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</si>
  <si>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</si>
  <si>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</si>
  <si>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</si>
  <si>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</si>
  <si>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</si>
  <si>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</si>
  <si>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</si>
  <si>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</si>
  <si>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</si>
  <si>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</si>
  <si>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</si>
  <si>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</si>
  <si>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</si>
  <si>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</si>
  <si>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</si>
  <si>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</si>
  <si>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</si>
  <si>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</si>
  <si>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</si>
  <si>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</si>
  <si>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</si>
  <si>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</si>
  <si>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</si>
  <si>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</si>
  <si>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</si>
  <si>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</si>
  <si>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</si>
  <si>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</si>
  <si>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</si>
  <si>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</si>
  <si>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</si>
  <si>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</si>
  <si>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</si>
  <si>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</si>
  <si>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</si>
  <si>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</si>
  <si>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</si>
  <si>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</si>
  <si>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</si>
  <si>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</si>
  <si>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</si>
  <si>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</si>
  <si>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</si>
  <si>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</si>
  <si>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</si>
  <si>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</si>
  <si>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</si>
  <si>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</si>
  <si>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</si>
  <si>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</si>
  <si>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</si>
  <si>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</si>
  <si>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</si>
  <si>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</si>
  <si>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</si>
  <si>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</si>
  <si>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</si>
  <si>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</si>
  <si>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</si>
  <si>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</si>
  <si>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</si>
  <si>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</si>
  <si>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</si>
  <si>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</si>
  <si>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</si>
  <si>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</si>
  <si>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</si>
  <si>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</si>
  <si>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</si>
  <si>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</si>
  <si>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</si>
  <si>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</si>
  <si>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</si>
  <si>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</si>
  <si>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</si>
  <si>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</si>
  <si>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</si>
  <si>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</si>
  <si>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</si>
  <si>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</si>
  <si>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</si>
  <si>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</si>
  <si>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</si>
  <si>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</si>
  <si>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</si>
  <si>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</si>
  <si>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</si>
  <si>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</si>
  <si>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</si>
  <si>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</si>
  <si>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</si>
  <si>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</si>
  <si>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</si>
  <si>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</si>
  <si>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</si>
  <si>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</si>
  <si>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</si>
  <si>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</si>
  <si>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</si>
  <si>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</si>
  <si>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</si>
  <si>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</si>
  <si>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</si>
  <si>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</si>
  <si>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</si>
  <si>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</si>
  <si>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</si>
  <si>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</si>
  <si>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</si>
  <si>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</si>
  <si>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</si>
  <si>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</si>
  <si>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</si>
  <si>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</si>
  <si>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</si>
  <si>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</si>
  <si>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</si>
  <si>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</si>
  <si>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</si>
  <si>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</si>
  <si>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</si>
  <si>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</si>
  <si>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</si>
  <si>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</si>
  <si>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</si>
  <si>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</si>
  <si>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</si>
  <si>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</si>
  <si>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</si>
  <si>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</si>
  <si>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</si>
  <si>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</si>
  <si>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</si>
  <si>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</si>
  <si>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</si>
  <si>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</si>
  <si>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</si>
  <si>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</si>
  <si>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</si>
  <si>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</si>
  <si>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</si>
  <si>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</si>
  <si>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</si>
  <si>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</si>
  <si>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</si>
  <si>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</si>
  <si>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</si>
  <si>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</si>
  <si>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</si>
  <si>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</si>
  <si>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</si>
  <si>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</si>
  <si>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</si>
  <si>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</si>
  <si>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</si>
  <si>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</si>
  <si>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</si>
  <si>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</si>
  <si>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</si>
  <si>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</si>
  <si>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</si>
  <si>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</si>
  <si>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</si>
  <si>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</si>
  <si>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</si>
  <si>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</si>
  <si>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</si>
  <si>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</si>
  <si>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</si>
  <si>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</si>
  <si>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</si>
  <si>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</si>
  <si>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</si>
  <si>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</si>
  <si>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</si>
  <si>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</si>
  <si>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</si>
  <si>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</si>
  <si>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</si>
  <si>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</si>
  <si>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</si>
  <si>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</si>
  <si>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</si>
  <si>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</si>
  <si>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</si>
  <si>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</si>
  <si>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</si>
  <si>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</si>
  <si>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</si>
  <si>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</si>
  <si>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</si>
  <si>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</si>
  <si>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</si>
  <si>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</si>
  <si>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</si>
  <si>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</si>
  <si>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</si>
  <si>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</si>
  <si>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</si>
  <si>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</si>
  <si>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</si>
  <si>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</si>
  <si>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</si>
  <si>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</si>
  <si>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</si>
  <si>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</si>
  <si>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</si>
  <si>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</si>
  <si>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</si>
  <si>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</si>
  <si>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</si>
  <si>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</si>
  <si>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</si>
  <si>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</si>
  <si>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</si>
  <si>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</si>
  <si>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</si>
  <si>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</si>
  <si>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</si>
  <si>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</si>
  <si>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</si>
  <si>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</si>
  <si>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</si>
  <si>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</si>
  <si>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</si>
  <si>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</si>
  <si>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</si>
  <si>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</si>
  <si>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</si>
  <si>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</si>
  <si>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</si>
  <si>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</si>
  <si>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</si>
  <si>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</si>
  <si>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</si>
  <si>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</si>
  <si>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</si>
  <si>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</si>
  <si>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</si>
  <si>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</si>
  <si>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</si>
  <si>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</si>
  <si>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</si>
  <si>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</si>
  <si>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</si>
  <si>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</si>
  <si>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</si>
  <si>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</si>
  <si>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</si>
  <si>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</si>
  <si>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</si>
  <si>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</si>
  <si>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</si>
  <si>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</si>
  <si>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</si>
  <si>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</si>
  <si>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</si>
  <si>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</si>
  <si>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</si>
  <si>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</si>
  <si>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</si>
  <si>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</si>
  <si>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</si>
  <si>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</si>
  <si>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</si>
  <si>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</si>
  <si>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</si>
  <si>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</si>
  <si>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</si>
  <si>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</si>
  <si>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</si>
  <si>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</si>
  <si>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</si>
  <si>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</si>
  <si>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</si>
  <si>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</si>
  <si>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</si>
  <si>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</si>
  <si>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</si>
  <si>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</si>
  <si>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</si>
  <si>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</si>
  <si>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</si>
  <si>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</si>
  <si>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</si>
  <si>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</si>
  <si>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</si>
  <si>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</si>
  <si>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</si>
  <si>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</si>
  <si>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</si>
  <si>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</si>
  <si>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</si>
  <si>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</si>
  <si>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</si>
  <si>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</si>
  <si>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</si>
  <si>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</si>
  <si>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</si>
  <si>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</si>
  <si>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</si>
  <si>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</si>
  <si>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</si>
  <si>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</si>
  <si>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</si>
  <si>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</si>
  <si>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</si>
  <si>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</si>
  <si>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</si>
  <si>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</si>
  <si>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</si>
  <si>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</si>
  <si>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</si>
  <si>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</si>
  <si>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</si>
  <si>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</si>
  <si>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</si>
  <si>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</si>
  <si>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</si>
  <si>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</si>
  <si>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</si>
  <si>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</si>
  <si>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</si>
  <si>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</si>
  <si>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</si>
  <si>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</si>
  <si>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</si>
  <si>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</si>
  <si>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</si>
  <si>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</si>
  <si>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</si>
  <si>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</si>
  <si>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</si>
  <si>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</si>
  <si>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</si>
  <si>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</si>
  <si>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</si>
  <si>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</si>
  <si>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</si>
  <si>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</si>
  <si>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</si>
  <si>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</si>
  <si>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</si>
  <si>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</si>
  <si>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</si>
  <si>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</si>
  <si>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</si>
  <si>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</si>
  <si>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</si>
  <si>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</si>
  <si>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</si>
  <si>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</si>
  <si>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</si>
  <si>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</si>
  <si>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</si>
  <si>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</si>
  <si>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</si>
  <si>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</si>
  <si>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</si>
  <si>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</si>
  <si>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</si>
  <si>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</si>
  <si>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</si>
  <si>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</si>
  <si>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</si>
  <si>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</si>
  <si>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</si>
  <si>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</si>
  <si>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</si>
  <si>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</si>
  <si>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</si>
  <si>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</si>
  <si>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</si>
  <si>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</si>
  <si>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</si>
  <si>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</si>
  <si>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</si>
  <si>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</si>
  <si>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</si>
  <si>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</si>
  <si>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</si>
  <si>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</si>
  <si>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</si>
  <si>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</si>
  <si>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</si>
  <si>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</si>
  <si>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</si>
  <si>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</si>
  <si>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</si>
  <si>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</si>
  <si>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</si>
  <si>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</si>
  <si>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</si>
  <si>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</si>
  <si>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</si>
  <si>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</si>
  <si>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</si>
  <si>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</si>
  <si>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</si>
  <si>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</si>
  <si>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</si>
  <si>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</si>
  <si>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</si>
  <si>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</si>
  <si>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</si>
  <si>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</si>
  <si>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</si>
  <si>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</si>
  <si>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</si>
  <si>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</si>
  <si>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</si>
  <si>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</si>
  <si>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</si>
  <si>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</si>
  <si>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</si>
  <si>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</si>
  <si>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</si>
  <si>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</si>
  <si>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</si>
  <si>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</si>
  <si>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</si>
  <si>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</si>
  <si>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</si>
  <si>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</si>
  <si>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</si>
  <si>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</si>
  <si>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</si>
  <si>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</si>
  <si>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</si>
  <si>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</si>
  <si>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</si>
  <si>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</si>
  <si>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</si>
  <si>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</si>
  <si>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</si>
  <si>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</si>
  <si>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</si>
  <si>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</si>
  <si>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</si>
  <si>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</si>
  <si>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</si>
  <si>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</si>
  <si>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</si>
  <si>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</si>
  <si>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</si>
  <si>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</si>
  <si>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</si>
  <si>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</si>
  <si>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</si>
  <si>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</si>
  <si>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</si>
  <si>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</si>
  <si>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</si>
  <si>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</si>
  <si>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</si>
  <si>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</si>
  <si>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</si>
  <si>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</si>
  <si>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</si>
  <si>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</si>
  <si>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</si>
  <si>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</si>
  <si>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</si>
  <si>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</si>
  <si>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</si>
  <si>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</si>
  <si>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</si>
  <si>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</si>
  <si>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</si>
  <si>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</si>
  <si>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</si>
  <si>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</si>
  <si>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</si>
  <si>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</si>
  <si>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</si>
  <si>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</si>
  <si>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</si>
  <si>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</si>
  <si>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</si>
  <si>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</si>
  <si>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</si>
  <si>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</si>
  <si>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</si>
  <si>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</si>
  <si>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</si>
  <si>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</si>
  <si>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</si>
  <si>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</si>
  <si>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</si>
  <si>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</si>
  <si>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</si>
  <si>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</si>
  <si>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</si>
  <si>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</si>
  <si>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</si>
  <si>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</si>
  <si>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</si>
  <si>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</si>
  <si>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</si>
  <si>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</si>
  <si>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</si>
  <si>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</si>
  <si>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</si>
  <si>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</si>
  <si>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</si>
  <si>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</si>
  <si>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</si>
  <si>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</si>
  <si>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</si>
  <si>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</si>
  <si>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</si>
  <si>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</si>
  <si>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</si>
  <si>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</si>
  <si>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</si>
  <si>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</si>
  <si>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</si>
  <si>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</si>
  <si>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</si>
  <si>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</si>
  <si>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</si>
  <si>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</si>
  <si>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</si>
  <si>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</si>
  <si>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</si>
  <si>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</si>
  <si>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</si>
  <si>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</si>
  <si>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</si>
  <si>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</si>
  <si>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</si>
  <si>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</si>
  <si>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</si>
  <si>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</si>
  <si>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</si>
  <si>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</si>
  <si>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</si>
  <si>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</si>
  <si>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</si>
  <si>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</si>
  <si>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</si>
  <si>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</si>
  <si>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</si>
  <si>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</si>
  <si>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</si>
  <si>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</si>
  <si>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</si>
  <si>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</si>
  <si>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</si>
  <si>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</si>
  <si>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</si>
  <si>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</si>
  <si>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</si>
  <si>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</si>
  <si>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</si>
  <si>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</si>
  <si>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</si>
  <si>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</si>
  <si>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</si>
  <si>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</si>
  <si>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</si>
  <si>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</si>
  <si>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</si>
  <si>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</si>
  <si>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</si>
  <si>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</si>
  <si>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</si>
  <si>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</si>
  <si>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</si>
  <si>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</si>
  <si>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</si>
  <si>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</si>
  <si>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</si>
  <si>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</si>
  <si>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</si>
  <si>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</si>
  <si>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</si>
  <si>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</si>
  <si>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</si>
  <si>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</si>
  <si>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</si>
  <si>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</si>
  <si>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</si>
  <si>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</si>
  <si>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</si>
  <si>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</si>
  <si>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</si>
  <si>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</si>
  <si>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</si>
  <si>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</si>
  <si>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</si>
  <si>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</si>
  <si>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</si>
  <si>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</si>
  <si>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</si>
  <si>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</si>
  <si>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</si>
  <si>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</si>
  <si>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</si>
  <si>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</si>
  <si>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</si>
  <si>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</si>
  <si>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</si>
  <si>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</si>
  <si>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</si>
  <si>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</si>
  <si>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</si>
  <si>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</si>
  <si>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</si>
  <si>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</si>
  <si>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</si>
  <si>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</si>
  <si>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</si>
  <si>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</si>
  <si>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</si>
  <si>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</si>
  <si>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</si>
  <si>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</si>
  <si>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</si>
  <si>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</si>
  <si>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</si>
  <si>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</si>
  <si>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</si>
  <si>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</si>
  <si>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</si>
  <si>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</si>
  <si>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</si>
  <si>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</si>
  <si>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</si>
  <si>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</si>
  <si>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</si>
  <si>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</si>
  <si>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</si>
  <si>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</si>
  <si>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</si>
  <si>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</si>
  <si>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</si>
  <si>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</si>
  <si>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</si>
  <si>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</si>
  <si>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</si>
  <si>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</si>
  <si>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</si>
  <si>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</si>
  <si>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</si>
  <si>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</si>
  <si>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</si>
  <si>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</si>
  <si>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</si>
  <si>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</si>
  <si>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</si>
  <si>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</si>
  <si>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</si>
  <si>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</si>
  <si>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</si>
  <si>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</si>
  <si>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</si>
  <si>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</si>
  <si>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</si>
  <si>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</si>
  <si>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</si>
  <si>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</si>
  <si>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</si>
  <si>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</si>
  <si>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</si>
  <si>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</si>
  <si>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</si>
  <si>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</si>
  <si>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</si>
  <si>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</si>
  <si>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</si>
  <si>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</si>
  <si>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</si>
  <si>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</si>
  <si>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</si>
  <si>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</si>
  <si>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</si>
  <si>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</si>
  <si>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</si>
  <si>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</si>
  <si>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</si>
  <si>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</si>
  <si>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</si>
  <si>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</si>
  <si>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</si>
  <si>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</si>
  <si>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</si>
  <si>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</si>
  <si>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</si>
  <si>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</si>
  <si>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</si>
  <si>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</si>
  <si>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</si>
  <si>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</si>
  <si>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</si>
  <si>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</si>
  <si>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</si>
  <si>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</si>
  <si>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</si>
  <si>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</si>
  <si>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</si>
  <si>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</si>
  <si>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</si>
  <si>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</si>
  <si>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</si>
  <si>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</si>
  <si>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</si>
  <si>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</si>
  <si>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</si>
  <si>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</si>
  <si>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</si>
  <si>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</si>
  <si>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</si>
  <si>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</si>
  <si>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</si>
  <si>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</si>
  <si>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</si>
  <si>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</si>
  <si>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</si>
  <si>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</si>
  <si>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</si>
  <si>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</si>
  <si>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</si>
  <si>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</si>
  <si>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</si>
  <si>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</si>
  <si>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</si>
  <si>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</si>
  <si>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</si>
  <si>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</si>
  <si>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</si>
  <si>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</si>
  <si>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</si>
  <si>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</si>
  <si>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</si>
  <si>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</si>
  <si>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</si>
  <si>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</si>
  <si>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</si>
  <si>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</si>
  <si>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</si>
  <si>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</si>
  <si>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</si>
  <si>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</si>
  <si>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</si>
  <si>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</si>
  <si>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</si>
  <si>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</si>
  <si>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</si>
  <si>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</si>
  <si>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</si>
  <si>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</si>
  <si>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</si>
  <si>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</si>
  <si>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</si>
  <si>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</si>
  <si>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</si>
  <si>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</si>
  <si>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</si>
  <si>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</si>
  <si>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</si>
  <si>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</si>
  <si>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</si>
  <si>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</si>
  <si>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</si>
  <si>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</si>
  <si>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</si>
  <si>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</si>
  <si>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</si>
  <si>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</si>
  <si>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</si>
  <si>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</si>
  <si>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</si>
  <si>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</si>
  <si>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</si>
  <si>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</si>
  <si>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</si>
  <si>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</si>
  <si>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</si>
  <si>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</si>
  <si>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</si>
  <si>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</si>
  <si>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</si>
  <si>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</si>
  <si>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</si>
  <si>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</si>
  <si>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</si>
  <si>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</si>
  <si>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</si>
  <si>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</si>
  <si>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</si>
  <si>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</si>
  <si>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</si>
  <si>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</si>
  <si>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</si>
  <si>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</si>
  <si>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</si>
  <si>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</si>
  <si>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</si>
  <si>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</si>
  <si>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</si>
  <si>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</si>
  <si>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</si>
  <si>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</si>
  <si>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</si>
  <si>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</si>
  <si>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</si>
  <si>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</si>
  <si>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</si>
  <si>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</si>
  <si>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</si>
  <si>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</si>
  <si>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</si>
  <si>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</si>
  <si>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</si>
  <si>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</si>
  <si>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</si>
  <si>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</si>
  <si>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</si>
  <si>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</si>
  <si>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</si>
  <si>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</si>
  <si>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</si>
  <si>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</si>
  <si>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</si>
  <si>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</si>
  <si>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</si>
  <si>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</si>
  <si>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</si>
  <si>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</si>
  <si>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</si>
  <si>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</si>
  <si>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</si>
  <si>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</si>
  <si>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</si>
  <si>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</si>
  <si>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</si>
  <si>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</si>
  <si>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</si>
  <si>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</si>
  <si>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</si>
  <si>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</si>
  <si>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</si>
  <si>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</si>
  <si>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</si>
  <si>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</si>
  <si>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</si>
  <si>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</si>
  <si>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</si>
  <si>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</si>
  <si>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</si>
  <si>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</si>
  <si>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</si>
  <si>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</si>
  <si>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</si>
  <si>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</si>
  <si>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</si>
  <si>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</si>
  <si>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</si>
  <si>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</si>
  <si>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</si>
  <si>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</si>
  <si>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</si>
  <si>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</si>
  <si>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</si>
  <si>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</si>
  <si>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</si>
  <si>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</si>
  <si>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</si>
  <si>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</si>
  <si>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</si>
  <si>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</si>
  <si>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</si>
  <si>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</si>
  <si>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</si>
  <si>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</si>
  <si>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</si>
  <si>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</si>
  <si>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</si>
  <si>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</si>
  <si>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</si>
  <si>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</si>
  <si>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</si>
  <si>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</si>
  <si>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</si>
  <si>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</si>
  <si>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</si>
  <si>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</si>
  <si>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</si>
  <si>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</si>
  <si>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</si>
  <si>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</si>
  <si>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</si>
  <si>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</si>
  <si>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</si>
  <si>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</si>
  <si>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</si>
  <si>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</si>
  <si>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</si>
  <si>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</si>
  <si>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</si>
  <si>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</si>
  <si>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</si>
  <si>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</si>
  <si>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</si>
  <si>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</si>
  <si>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</si>
  <si>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</si>
  <si>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</si>
  <si>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</si>
  <si>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</si>
  <si>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</si>
  <si>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</si>
  <si>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</si>
  <si>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</si>
  <si>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</si>
  <si>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</si>
  <si>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</si>
  <si>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</si>
  <si>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</si>
  <si>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</si>
  <si>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</si>
  <si>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</si>
  <si>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</si>
  <si>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</si>
  <si>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</si>
  <si>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</si>
  <si>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</si>
  <si>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</si>
  <si>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</si>
  <si>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</si>
  <si>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</si>
  <si>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</si>
  <si>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</si>
  <si>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</si>
  <si>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</si>
  <si>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</si>
  <si>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</si>
  <si>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</si>
  <si>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</si>
  <si>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</si>
  <si>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</si>
  <si>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</si>
  <si>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</si>
  <si>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</si>
  <si>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</si>
  <si>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</si>
  <si>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</si>
  <si>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</si>
  <si>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</si>
  <si>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</si>
  <si>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</si>
  <si>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</si>
  <si>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</si>
  <si>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</si>
  <si>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</si>
  <si>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</si>
  <si>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</si>
  <si>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</si>
  <si>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</si>
  <si>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</si>
  <si>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</si>
  <si>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</si>
  <si>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</si>
  <si>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</si>
  <si>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</si>
  <si>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</si>
  <si>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</si>
  <si>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</si>
  <si>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</si>
  <si>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</si>
  <si>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</si>
  <si>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</si>
  <si>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</si>
  <si>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</si>
  <si>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</si>
  <si>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</si>
  <si>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</si>
  <si>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</si>
  <si>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</si>
  <si>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</si>
  <si>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</si>
  <si>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</si>
  <si>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</si>
  <si>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</si>
  <si>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</si>
  <si>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</si>
  <si>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</si>
  <si>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</si>
  <si>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</si>
  <si>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</si>
  <si>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</si>
  <si>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</si>
  <si>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</si>
  <si>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</si>
  <si>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</si>
  <si>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</si>
  <si>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</si>
  <si>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</si>
  <si>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</si>
  <si>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</si>
  <si>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</si>
  <si>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</si>
  <si>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</si>
  <si>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</si>
  <si>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</si>
  <si>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</si>
  <si>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</si>
  <si>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</si>
  <si>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</si>
  <si>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</si>
  <si>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</si>
  <si>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</si>
  <si>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</si>
  <si>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</si>
  <si>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</si>
  <si>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</si>
  <si>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</si>
  <si>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</si>
  <si>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</si>
  <si>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</si>
  <si>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</si>
  <si>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</si>
  <si>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</si>
  <si>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</si>
  <si>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</si>
  <si>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</si>
  <si>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</si>
  <si>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</si>
  <si>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</si>
  <si>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</si>
  <si>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</si>
  <si>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</si>
  <si>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</si>
  <si>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</si>
  <si>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</si>
  <si>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</si>
  <si>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</si>
  <si>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</si>
  <si>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</si>
  <si>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</si>
  <si>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</si>
  <si>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</si>
  <si>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</si>
  <si>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</si>
  <si>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</si>
  <si>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</si>
  <si>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</si>
  <si>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</si>
  <si>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</si>
  <si>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</si>
  <si>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</si>
  <si>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</si>
  <si>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</si>
  <si>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</si>
  <si>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</si>
  <si>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</si>
  <si>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</si>
  <si>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</si>
  <si>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</si>
  <si>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</si>
  <si>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</si>
  <si>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</si>
  <si>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</si>
  <si>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</si>
  <si>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</si>
  <si>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</si>
  <si>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</si>
  <si>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</si>
  <si>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</si>
  <si>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</si>
  <si>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</si>
  <si>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</si>
  <si>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</si>
  <si>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</si>
  <si>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</si>
  <si>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</si>
  <si>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</si>
  <si>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</si>
  <si>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</si>
  <si>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</si>
  <si>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</si>
  <si>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</si>
  <si>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</si>
  <si>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</si>
  <si>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</si>
  <si>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</si>
  <si>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</si>
  <si>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</si>
  <si>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</si>
  <si>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</si>
  <si>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</si>
  <si>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</si>
  <si>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</si>
  <si>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</si>
  <si>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</si>
  <si>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</si>
  <si>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</si>
  <si>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</si>
  <si>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</si>
  <si>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</si>
  <si>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</si>
  <si>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</si>
  <si>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</si>
  <si>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</si>
  <si>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</si>
  <si>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</si>
  <si>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</si>
  <si>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</si>
  <si>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</si>
  <si>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</si>
  <si>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</si>
  <si>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</si>
  <si>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</si>
  <si>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</si>
  <si>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</si>
  <si>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</si>
  <si>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</si>
  <si>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</si>
  <si>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</si>
  <si>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</si>
  <si>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</si>
  <si>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</si>
  <si>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</si>
  <si>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</si>
  <si>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</si>
  <si>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</si>
  <si>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</si>
  <si>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</si>
  <si>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</si>
  <si>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</si>
  <si>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</si>
  <si>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</si>
  <si>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</si>
  <si>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</si>
  <si>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</si>
  <si>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</si>
  <si>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</si>
  <si>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</si>
  <si>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</si>
  <si>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</si>
  <si>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</si>
  <si>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</si>
  <si>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</si>
  <si>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</si>
  <si>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</si>
  <si>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</si>
  <si>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</si>
  <si>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</si>
  <si>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</si>
  <si>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</si>
  <si>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</si>
  <si>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</si>
  <si>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</si>
  <si>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</si>
  <si>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</si>
  <si>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</si>
  <si>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</si>
  <si>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</si>
  <si>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</si>
  <si>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</si>
  <si>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</si>
  <si>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</si>
  <si>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</si>
  <si>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</si>
  <si>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</si>
  <si>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</si>
  <si>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</si>
  <si>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</si>
  <si>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</si>
  <si>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</si>
  <si>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</si>
  <si>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</si>
  <si>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</si>
  <si>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</si>
  <si>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</si>
  <si>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</si>
  <si>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</si>
  <si>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</si>
  <si>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</si>
  <si>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</si>
  <si>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</si>
  <si>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</si>
  <si>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</si>
  <si>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</si>
  <si>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</si>
  <si>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</si>
  <si>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</si>
  <si>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</si>
  <si>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</si>
  <si>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</si>
  <si>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</si>
  <si>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</si>
  <si>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</si>
  <si>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</si>
  <si>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</si>
  <si>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</si>
  <si>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</si>
  <si>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</si>
  <si>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</si>
  <si>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</si>
  <si>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</si>
  <si>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</si>
  <si>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</si>
  <si>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</si>
  <si>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</si>
  <si>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</si>
  <si>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</si>
  <si>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</si>
  <si>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</si>
  <si>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</si>
  <si>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</si>
  <si>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</si>
  <si>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</si>
  <si>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</si>
  <si>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</si>
  <si>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</si>
  <si>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</si>
  <si>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</si>
  <si>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</si>
  <si>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</si>
  <si>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</si>
  <si>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</si>
  <si>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</si>
  <si>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</si>
  <si>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</si>
  <si>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</si>
  <si>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</si>
  <si>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</si>
  <si>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</si>
  <si>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</si>
  <si>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</si>
  <si>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</si>
  <si>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</si>
  <si>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</si>
  <si>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</si>
  <si>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</si>
  <si>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</si>
  <si>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</si>
  <si>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</si>
  <si>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</si>
  <si>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</si>
  <si>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</si>
  <si>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</si>
  <si>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</si>
  <si>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</si>
  <si>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</si>
  <si>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</si>
  <si>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</si>
  <si>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</si>
  <si>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</si>
  <si>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</si>
  <si>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</si>
  <si>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</si>
  <si>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</si>
  <si>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</si>
  <si>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</si>
  <si>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</si>
  <si>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</si>
  <si>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</si>
  <si>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</si>
  <si>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</si>
  <si>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</si>
  <si>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</si>
  <si>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</si>
  <si>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</si>
  <si>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</si>
  <si>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</si>
  <si>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</si>
  <si>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</si>
  <si>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</si>
  <si>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</si>
  <si>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</si>
  <si>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</si>
  <si>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</si>
  <si>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</si>
  <si>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</si>
  <si>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</si>
  <si>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</si>
  <si>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</si>
  <si>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</si>
  <si>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</si>
  <si>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</si>
  <si>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</si>
  <si>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</si>
  <si>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</si>
  <si>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</si>
  <si>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</si>
  <si>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</si>
  <si>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</si>
  <si>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</si>
  <si>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</si>
  <si>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</si>
  <si>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</si>
  <si>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</si>
  <si>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</si>
  <si>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</si>
  <si>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</si>
  <si>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</si>
  <si>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</si>
  <si>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</si>
  <si>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</si>
  <si>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</si>
  <si>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</si>
  <si>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</si>
  <si>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</si>
  <si>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</si>
  <si>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</si>
  <si>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</si>
  <si>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</si>
  <si>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</si>
  <si>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</si>
  <si>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</si>
  <si>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</si>
  <si>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</si>
  <si>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</si>
  <si>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</si>
  <si>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</si>
  <si>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</si>
  <si>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</si>
  <si>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</si>
  <si>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</si>
  <si>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</si>
  <si>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</si>
  <si>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</si>
  <si>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</si>
  <si>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</si>
  <si>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</si>
  <si>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</si>
  <si>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</si>
  <si>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</si>
  <si>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</si>
  <si>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</si>
  <si>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</si>
  <si>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</si>
  <si>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</si>
  <si>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</si>
  <si>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</si>
  <si>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</si>
  <si>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</si>
  <si>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</si>
  <si>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</si>
  <si>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</si>
  <si>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</si>
  <si>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</si>
  <si>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</si>
  <si>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</si>
  <si>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</si>
  <si>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</si>
  <si>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</si>
  <si>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</si>
  <si>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</si>
  <si>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</si>
  <si>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</si>
  <si>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</si>
  <si>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</si>
  <si>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</si>
  <si>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</si>
  <si>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</si>
  <si>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</si>
  <si>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</si>
  <si>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</si>
  <si>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</si>
  <si>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</si>
  <si>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</si>
  <si>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</si>
  <si>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</si>
  <si>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</si>
  <si>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</si>
  <si>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</si>
  <si>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</si>
  <si>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</si>
  <si>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</si>
  <si>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</si>
  <si>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</si>
  <si>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</si>
  <si>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</si>
  <si>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</si>
  <si>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</si>
  <si>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</si>
  <si>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</si>
  <si>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</si>
  <si>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</si>
  <si>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</si>
  <si>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</si>
  <si>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</si>
  <si>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</si>
  <si>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</si>
  <si>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</si>
  <si>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</si>
  <si>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</si>
  <si>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</si>
  <si>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</si>
  <si>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</si>
  <si>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</si>
  <si>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</si>
  <si>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</si>
  <si>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</si>
  <si>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</si>
  <si>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</si>
  <si>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</si>
  <si>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</si>
  <si>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</si>
  <si>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</si>
  <si>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</si>
  <si>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</si>
  <si>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</si>
  <si>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</si>
  <si>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</si>
  <si>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</si>
  <si>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</si>
  <si>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</si>
  <si>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</si>
  <si>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</si>
  <si>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</si>
  <si>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</si>
  <si>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</si>
  <si>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</si>
  <si>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</si>
  <si>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</si>
  <si>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</si>
  <si>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</si>
  <si>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</si>
  <si>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</si>
  <si>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</si>
  <si>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</si>
  <si>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</si>
  <si>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</si>
  <si>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</si>
  <si>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</si>
  <si>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</si>
  <si>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</si>
  <si>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</si>
  <si>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</si>
  <si>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</si>
  <si>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</si>
  <si>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</si>
  <si>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</si>
  <si>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</si>
  <si>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</si>
  <si>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</si>
  <si>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</si>
  <si>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</si>
  <si>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</si>
  <si>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</si>
  <si>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</si>
  <si>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</si>
  <si>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</si>
  <si>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</si>
  <si>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</si>
  <si>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</si>
  <si>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</si>
  <si>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</si>
  <si>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</si>
  <si>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</si>
  <si>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</si>
  <si>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</si>
  <si>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</si>
  <si>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</si>
  <si>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</si>
  <si>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</si>
  <si>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</si>
  <si>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</si>
  <si>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</si>
  <si>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</si>
  <si>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</si>
  <si>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</si>
  <si>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</si>
  <si>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</si>
  <si>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</si>
  <si>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</si>
  <si>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</si>
  <si>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</si>
  <si>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</si>
  <si>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</si>
  <si>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</si>
  <si>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</si>
  <si>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</si>
  <si>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</si>
  <si>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</si>
  <si>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</si>
  <si>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</si>
  <si>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</si>
  <si>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</si>
  <si>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</si>
  <si>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</si>
  <si>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</si>
  <si>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</si>
  <si>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</si>
  <si>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</si>
  <si>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</si>
  <si>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</si>
  <si>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</si>
  <si>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</si>
  <si>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</si>
  <si>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</si>
  <si>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</si>
  <si>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</si>
  <si>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</si>
  <si>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</si>
  <si>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</si>
  <si>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</si>
  <si>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</si>
  <si>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</si>
  <si>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</si>
  <si>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</si>
  <si>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</si>
  <si>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</si>
  <si>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</si>
  <si>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</si>
  <si>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</si>
  <si>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</si>
  <si>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</si>
  <si>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</si>
  <si>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</si>
  <si>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</si>
  <si>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</si>
  <si>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</si>
  <si>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</si>
  <si>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</si>
  <si>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</si>
  <si>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</si>
  <si>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</si>
  <si>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</si>
  <si>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</si>
  <si>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</si>
  <si>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</si>
  <si>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</si>
  <si>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</si>
  <si>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</si>
  <si>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</si>
  <si>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</si>
  <si>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</si>
  <si>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</si>
  <si>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</si>
  <si>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</si>
  <si>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</si>
  <si>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</si>
  <si>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</si>
  <si>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</si>
  <si>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</si>
  <si>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</si>
  <si>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</si>
  <si>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</si>
  <si>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</si>
  <si>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</si>
  <si>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</si>
  <si>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</si>
  <si>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</si>
  <si>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</si>
  <si>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</si>
  <si>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</si>
  <si>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</si>
  <si>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</si>
  <si>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</si>
  <si>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</si>
  <si>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</si>
  <si>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</si>
  <si>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</si>
  <si>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</si>
  <si>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</si>
  <si>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</si>
  <si>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</si>
  <si>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</si>
  <si>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</si>
  <si>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</si>
  <si>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</si>
  <si>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</si>
  <si>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</si>
  <si>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</si>
  <si>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</si>
  <si>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</si>
  <si>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</si>
  <si>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</si>
  <si>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</si>
  <si>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</si>
  <si>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</si>
  <si>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</si>
  <si>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</si>
  <si>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</si>
  <si>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</si>
  <si>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</si>
  <si>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</si>
  <si>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</si>
  <si>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</si>
  <si>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</si>
  <si>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</si>
  <si>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</si>
  <si>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</si>
  <si>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</si>
  <si>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</si>
  <si>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</si>
  <si>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</si>
  <si>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</si>
  <si>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</si>
  <si>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</si>
  <si>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</si>
  <si>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</si>
  <si>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</si>
  <si>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</si>
  <si>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</si>
  <si>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</si>
  <si>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</si>
  <si>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</si>
  <si>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</si>
  <si>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</si>
  <si>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</si>
  <si>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</si>
  <si>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</si>
  <si>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</si>
  <si>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</si>
  <si>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</si>
  <si>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</si>
  <si>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</si>
  <si>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</si>
  <si>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</si>
  <si>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</si>
  <si>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</si>
  <si>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</si>
  <si>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</si>
  <si>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</si>
  <si>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</si>
  <si>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</si>
  <si>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</si>
  <si>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</si>
  <si>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</si>
  <si>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</si>
  <si>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</si>
  <si>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</si>
  <si>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</si>
  <si>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</si>
  <si>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</si>
  <si>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</si>
  <si>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</si>
  <si>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</si>
  <si>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</si>
  <si>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</si>
  <si>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</si>
  <si>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</si>
  <si>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</si>
  <si>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</si>
  <si>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</si>
  <si>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</si>
  <si>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</si>
  <si>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</si>
  <si>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</si>
  <si>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</si>
  <si>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</si>
  <si>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</si>
  <si>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</si>
  <si>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</si>
  <si>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</si>
  <si>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</si>
  <si>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</si>
  <si>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</si>
  <si>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</si>
  <si>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</si>
  <si>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</si>
  <si>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</si>
  <si>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</si>
  <si>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</si>
  <si>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</si>
  <si>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</si>
  <si>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</si>
  <si>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</si>
  <si>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</si>
  <si>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</si>
  <si>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</si>
  <si>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</si>
  <si>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</si>
  <si>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</si>
  <si>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</si>
  <si>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</si>
  <si>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</si>
  <si>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</si>
  <si>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</si>
  <si>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</si>
  <si>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</si>
  <si>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</si>
  <si>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</si>
  <si>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</si>
  <si>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</si>
  <si>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</si>
  <si>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</si>
  <si>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</si>
  <si>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</si>
  <si>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</si>
  <si>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</si>
  <si>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</si>
  <si>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</si>
  <si>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</si>
  <si>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</si>
  <si>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</si>
  <si>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</si>
  <si>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</si>
  <si>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</si>
  <si>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</si>
  <si>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</si>
  <si>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</si>
  <si>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</si>
  <si>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</si>
  <si>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</si>
  <si>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</si>
  <si>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</si>
  <si>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</si>
  <si>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</si>
  <si>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</si>
  <si>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</si>
  <si>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</si>
  <si>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</si>
  <si>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</si>
  <si>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</si>
  <si>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</si>
  <si>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</si>
  <si>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</si>
  <si>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</si>
  <si>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</si>
  <si>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</si>
  <si>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</si>
  <si>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</si>
  <si>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</si>
  <si>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</si>
  <si>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</si>
  <si>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</si>
  <si>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</si>
  <si>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</si>
  <si>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</si>
  <si>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</si>
  <si>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</si>
  <si>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</si>
  <si>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</si>
  <si>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</si>
  <si>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</si>
  <si>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</si>
  <si>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</si>
  <si>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</si>
  <si>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</si>
  <si>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</si>
  <si>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</si>
  <si>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</si>
  <si>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</si>
  <si>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</si>
  <si>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</si>
  <si>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</si>
  <si>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</si>
  <si>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</si>
  <si>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</si>
  <si>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</si>
  <si>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</si>
  <si>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</si>
  <si>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</si>
  <si>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</si>
  <si>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</si>
  <si>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</si>
  <si>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</si>
  <si>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</si>
  <si>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</si>
  <si>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</si>
  <si>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</si>
  <si>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</si>
  <si>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</si>
  <si>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</si>
  <si>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</si>
  <si>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</si>
  <si>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</si>
  <si>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</si>
  <si>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</si>
  <si>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</si>
  <si>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</si>
  <si>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</si>
  <si>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</si>
  <si>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</si>
  <si>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</si>
  <si>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</si>
  <si>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</si>
  <si>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</si>
  <si>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</si>
  <si>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</si>
  <si>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</si>
  <si>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</si>
  <si>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</si>
  <si>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</si>
  <si>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</si>
  <si>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</si>
  <si>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</si>
  <si>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</si>
  <si>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</si>
  <si>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</si>
  <si>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</si>
  <si>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</si>
  <si>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</si>
  <si>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</si>
  <si>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</si>
  <si>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</si>
  <si>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</si>
  <si>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</si>
  <si>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</si>
  <si>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</si>
  <si>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</si>
  <si>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</si>
  <si>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</si>
  <si>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</si>
  <si>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</si>
  <si>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</si>
  <si>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</si>
  <si>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</si>
  <si>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</si>
  <si>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</si>
  <si>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</si>
  <si>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</si>
  <si>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</si>
  <si>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</si>
  <si>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</si>
  <si>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</si>
  <si>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</si>
  <si>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</si>
  <si>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</si>
  <si>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</si>
  <si>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</si>
  <si>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</si>
  <si>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</si>
  <si>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</si>
  <si>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</si>
  <si>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</si>
  <si>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</si>
  <si>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</si>
  <si>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</si>
  <si>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</si>
  <si>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</si>
  <si>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</si>
  <si>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</si>
  <si>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</si>
  <si>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</si>
  <si>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</si>
  <si>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</si>
  <si>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</si>
  <si>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</si>
  <si>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</si>
  <si>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</si>
  <si>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</si>
  <si>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</si>
  <si>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</si>
  <si>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</si>
  <si>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</si>
  <si>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</si>
  <si>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</si>
  <si>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</si>
  <si>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</si>
  <si>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</si>
  <si>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</si>
  <si>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</si>
  <si>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</si>
  <si>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</si>
  <si>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</si>
  <si>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</si>
  <si>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</si>
  <si>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</si>
  <si>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</si>
  <si>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</si>
  <si>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</si>
  <si>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</si>
  <si>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</si>
  <si>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</si>
  <si>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</si>
  <si>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</si>
  <si>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</si>
  <si>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</si>
  <si>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</si>
  <si>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</si>
  <si>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</si>
  <si>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</si>
  <si>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</si>
  <si>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</si>
  <si>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</si>
  <si>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</si>
  <si>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</si>
  <si>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</si>
  <si>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</si>
  <si>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</si>
  <si>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</si>
  <si>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</si>
  <si>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</si>
  <si>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</si>
  <si>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</si>
  <si>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</si>
  <si>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</si>
  <si>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</si>
  <si>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</si>
  <si>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</si>
  <si>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</si>
  <si>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</si>
  <si>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</si>
  <si>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</si>
  <si>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</si>
  <si>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</si>
  <si>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</si>
  <si>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</si>
  <si>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</si>
  <si>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</si>
  <si>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</si>
  <si>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</si>
  <si>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</si>
  <si>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</si>
  <si>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</si>
  <si>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</si>
  <si>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</si>
  <si>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</si>
  <si>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</si>
  <si>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</si>
  <si>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</si>
  <si>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</si>
  <si>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</si>
  <si>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</si>
  <si>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</si>
  <si>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</si>
  <si>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</si>
  <si>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</si>
  <si>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</si>
  <si>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</si>
  <si>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</si>
  <si>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</si>
  <si>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</si>
  <si>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</si>
  <si>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</si>
  <si>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</si>
  <si>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</si>
  <si>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</si>
  <si>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</si>
  <si>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</si>
  <si>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</si>
  <si>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</si>
  <si>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</si>
  <si>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</si>
  <si>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</si>
  <si>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</si>
  <si>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</si>
  <si>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</si>
  <si>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</si>
  <si>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</si>
  <si>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</si>
  <si>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</si>
  <si>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</si>
  <si>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</si>
  <si>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</si>
  <si>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</si>
  <si>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</si>
  <si>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</si>
  <si>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</si>
  <si>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</si>
  <si>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</si>
  <si>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</si>
  <si>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</si>
  <si>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</si>
  <si>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</si>
  <si>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</si>
  <si>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</si>
  <si>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</si>
  <si>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</si>
  <si>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</si>
  <si>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</si>
  <si>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</si>
  <si>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</si>
  <si>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</si>
  <si>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</si>
  <si>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</si>
  <si>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</si>
  <si>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</si>
  <si>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</si>
  <si>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</si>
  <si>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</si>
  <si>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</si>
  <si>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</si>
  <si>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</si>
  <si>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</si>
  <si>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</si>
  <si>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</si>
  <si>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</si>
  <si>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</si>
  <si>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</si>
  <si>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</si>
  <si>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</si>
  <si>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</si>
  <si>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</si>
  <si>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</si>
  <si>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</si>
  <si>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</si>
  <si>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</si>
  <si>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</si>
  <si>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</si>
  <si>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</si>
  <si>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</si>
  <si>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</si>
  <si>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</si>
  <si>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</si>
  <si>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</si>
  <si>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</si>
  <si>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</si>
  <si>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</si>
  <si>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</si>
  <si>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</si>
  <si>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</si>
  <si>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</si>
  <si>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</si>
  <si>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</si>
  <si>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</si>
  <si>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</si>
  <si>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</si>
  <si>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</si>
  <si>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</si>
  <si>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</si>
  <si>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</si>
  <si>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</si>
  <si>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</si>
  <si>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</si>
  <si>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</si>
  <si>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</si>
  <si>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</si>
  <si>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</si>
  <si>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</si>
  <si>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</si>
  <si>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</si>
  <si>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</si>
  <si>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</si>
  <si>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</si>
  <si>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</si>
  <si>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</si>
  <si>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</si>
  <si>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</si>
  <si>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</si>
  <si>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</si>
  <si>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</si>
  <si>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</si>
  <si>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</si>
  <si>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</si>
  <si>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</si>
  <si>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</si>
  <si>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</si>
  <si>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</si>
  <si>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</si>
  <si>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</si>
  <si>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</si>
  <si>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</si>
  <si>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</si>
  <si>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</si>
  <si>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</si>
  <si>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</si>
  <si>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</si>
  <si>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</si>
  <si>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</si>
  <si>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</si>
  <si>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</si>
  <si>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</si>
  <si>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</si>
  <si>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</si>
  <si>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</si>
  <si>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</si>
  <si>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</si>
  <si>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</si>
  <si>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</si>
  <si>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</si>
  <si>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</si>
  <si>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</si>
  <si>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</si>
  <si>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</si>
  <si>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</si>
  <si>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</si>
  <si>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</si>
  <si>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</si>
  <si>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</si>
  <si>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</si>
  <si>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</si>
  <si>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</si>
  <si>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</si>
  <si>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</si>
  <si>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</si>
  <si>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</si>
  <si>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</si>
  <si>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</si>
  <si>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</si>
  <si>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</si>
  <si>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</si>
  <si>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</si>
  <si>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</si>
  <si>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</si>
  <si>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</si>
  <si>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</si>
  <si>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</si>
  <si>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</si>
  <si>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</si>
  <si>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</si>
  <si>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</si>
  <si>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</si>
  <si>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</si>
  <si>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</si>
  <si>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</si>
  <si>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</si>
  <si>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</si>
  <si>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</si>
  <si>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</si>
  <si>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</si>
  <si>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</si>
  <si>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</si>
  <si>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</si>
  <si>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</si>
  <si>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</si>
  <si>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</si>
  <si>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</si>
  <si>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</si>
  <si>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</si>
  <si>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</si>
  <si>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</si>
  <si>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</si>
  <si>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</si>
  <si>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</si>
  <si>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</si>
  <si>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</si>
  <si>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</si>
  <si>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</si>
  <si>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</si>
  <si>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</si>
  <si>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</si>
  <si>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</si>
  <si>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</si>
  <si>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</si>
  <si>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</si>
  <si>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</si>
  <si>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</si>
  <si>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</si>
  <si>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</si>
  <si>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</si>
  <si>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</si>
  <si>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</si>
  <si>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</si>
  <si>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</si>
  <si>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</si>
  <si>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</si>
  <si>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</si>
  <si>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</si>
  <si>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</si>
  <si>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</si>
  <si>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</si>
  <si>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</si>
  <si>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</si>
  <si>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</si>
  <si>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</si>
  <si>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</si>
  <si>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</si>
  <si>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</si>
  <si>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</si>
  <si>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</si>
  <si>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</si>
  <si>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</si>
  <si>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</si>
  <si>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</si>
  <si>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</si>
  <si>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</si>
  <si>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</si>
  <si>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</si>
  <si>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</si>
  <si>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</si>
  <si>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</si>
  <si>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</si>
  <si>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</si>
  <si>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</si>
  <si>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</si>
  <si>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</si>
  <si>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</si>
  <si>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</si>
  <si>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</si>
  <si>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</si>
  <si>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</si>
  <si>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</si>
  <si>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</si>
  <si>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</si>
  <si>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</si>
  <si>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</si>
  <si>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</si>
  <si>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</si>
  <si>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</si>
  <si>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</si>
  <si>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</si>
  <si>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</si>
  <si>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</si>
  <si>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</si>
  <si>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</si>
  <si>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</si>
  <si>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</si>
  <si>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</si>
  <si>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</si>
  <si>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</si>
  <si>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</si>
  <si>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</si>
  <si>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</si>
  <si>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</si>
  <si>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</si>
  <si>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</si>
  <si>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</si>
  <si>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</si>
  <si>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</si>
  <si>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</si>
  <si>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</si>
  <si>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</si>
  <si>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</si>
  <si>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</si>
  <si>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</si>
  <si>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</si>
  <si>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</si>
  <si>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</si>
  <si>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</si>
  <si>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</si>
  <si>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</si>
  <si>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</si>
  <si>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</si>
  <si>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</si>
  <si>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</si>
  <si>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</si>
  <si>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</si>
  <si>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</si>
  <si>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</si>
  <si>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</si>
  <si>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</si>
  <si>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</si>
  <si>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</si>
  <si>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</si>
  <si>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</si>
  <si>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</si>
  <si>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</si>
  <si>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</si>
  <si>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</si>
  <si>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</si>
  <si>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</si>
  <si>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</si>
  <si>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</si>
  <si>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</si>
  <si>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</si>
  <si>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</si>
  <si>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</si>
  <si>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</si>
  <si>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</si>
  <si>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</si>
  <si>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</si>
  <si>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</si>
  <si>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</si>
  <si>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</si>
  <si>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</si>
  <si>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</si>
  <si>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</si>
  <si>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</si>
  <si>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</si>
  <si>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</si>
  <si>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</si>
  <si>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</si>
  <si>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</si>
  <si>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</si>
  <si>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</si>
  <si>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</si>
  <si>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</si>
  <si>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</si>
  <si>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</si>
  <si>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</si>
  <si>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</si>
  <si>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</si>
  <si>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</si>
  <si>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</si>
  <si>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</si>
  <si>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</si>
  <si>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</si>
  <si>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</si>
  <si>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</si>
  <si>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</si>
  <si>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</si>
  <si>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</si>
  <si>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</si>
  <si>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</si>
  <si>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</si>
  <si>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</si>
  <si>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</si>
  <si>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</si>
  <si>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</si>
  <si>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</si>
  <si>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</si>
  <si>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</si>
  <si>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</si>
  <si>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</si>
  <si>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</si>
  <si>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</si>
  <si>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</si>
  <si>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</si>
  <si>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</si>
  <si>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</si>
  <si>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</si>
  <si>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</si>
  <si>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</si>
  <si>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</si>
  <si>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</si>
  <si>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</si>
  <si>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</si>
  <si>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</si>
  <si>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</si>
  <si>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</si>
  <si>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</si>
  <si>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</si>
  <si>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</si>
  <si>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</si>
  <si>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</si>
  <si>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</si>
  <si>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</si>
  <si>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</si>
  <si>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</si>
  <si>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</si>
  <si>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</si>
  <si>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</si>
  <si>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</si>
  <si>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</si>
  <si>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</si>
  <si>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</si>
  <si>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</si>
  <si>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</si>
  <si>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</si>
  <si>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</si>
  <si>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</si>
  <si>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</si>
  <si>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</si>
  <si>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</si>
  <si>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</si>
  <si>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</si>
  <si>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</si>
  <si>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</si>
  <si>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</si>
  <si>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</si>
  <si>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</si>
  <si>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</si>
  <si>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</si>
  <si>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</si>
  <si>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</si>
  <si>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</si>
  <si>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</si>
  <si>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</si>
  <si>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</si>
  <si>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</si>
  <si>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</si>
  <si>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</si>
  <si>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</si>
  <si>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</si>
  <si>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</si>
  <si>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</si>
  <si>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</si>
  <si>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</si>
  <si>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</si>
  <si>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</si>
  <si>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</si>
  <si>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</si>
  <si>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</si>
  <si>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</si>
  <si>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</si>
  <si>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</si>
  <si>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</si>
  <si>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</si>
  <si>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</si>
  <si>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</si>
  <si>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</si>
  <si>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</si>
  <si>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</si>
  <si>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</si>
  <si>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</si>
  <si>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</si>
  <si>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</si>
  <si>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</si>
  <si>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</si>
  <si>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</si>
  <si>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</si>
  <si>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</si>
  <si>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</si>
  <si>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</si>
  <si>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</si>
  <si>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</si>
  <si>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</si>
  <si>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</si>
  <si>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</si>
  <si>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</si>
  <si>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</si>
  <si>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</si>
  <si>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</si>
  <si>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</si>
  <si>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</si>
  <si>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</si>
  <si>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</si>
  <si>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</si>
  <si>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</si>
  <si>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</si>
  <si>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</si>
  <si>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</si>
  <si>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</si>
  <si>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</si>
  <si>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</si>
  <si>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</si>
  <si>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</si>
  <si>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</si>
  <si>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</si>
  <si>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</si>
  <si>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</si>
  <si>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</si>
  <si>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</si>
  <si>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</si>
  <si>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</si>
  <si>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</si>
  <si>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</si>
  <si>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</si>
  <si>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</si>
  <si>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</si>
  <si>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</si>
  <si>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</si>
  <si>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</si>
  <si>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</si>
  <si>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</si>
  <si>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</si>
  <si>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</si>
  <si>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</si>
  <si>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</si>
  <si>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</si>
  <si>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</si>
  <si>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</si>
  <si>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</si>
  <si>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</si>
  <si>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</si>
  <si>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</si>
  <si>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</si>
  <si>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</si>
  <si>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</si>
  <si>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</si>
  <si>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</si>
  <si>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</si>
  <si>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</si>
  <si>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</si>
  <si>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</si>
  <si>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</si>
  <si>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</si>
  <si>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</si>
  <si>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</si>
  <si>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</si>
  <si>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</si>
  <si>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</si>
  <si>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</si>
  <si>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</si>
  <si>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</si>
  <si>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</si>
  <si>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</si>
  <si>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</si>
  <si>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</si>
  <si>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</si>
  <si>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</si>
  <si>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</si>
  <si>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</si>
  <si>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</si>
  <si>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</si>
  <si>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</si>
  <si>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</si>
  <si>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</si>
  <si>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</si>
  <si>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</si>
  <si>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</si>
  <si>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</si>
  <si>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</si>
  <si>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</si>
  <si>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</si>
  <si>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</si>
  <si>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</si>
  <si>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</si>
  <si>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</si>
  <si>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</si>
  <si>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</si>
  <si>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</si>
  <si>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</si>
  <si>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</si>
  <si>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</si>
  <si>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</si>
  <si>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</si>
  <si>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</si>
  <si>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</si>
  <si>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</si>
  <si>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</si>
  <si>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</si>
  <si>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</si>
  <si>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</si>
  <si>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</si>
  <si>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</si>
  <si>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</si>
  <si>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</si>
  <si>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</si>
  <si>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</si>
  <si>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</si>
  <si>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</si>
  <si>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</si>
  <si>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</si>
  <si>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</si>
  <si>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</si>
  <si>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</si>
  <si>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</si>
  <si>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</si>
  <si>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</si>
  <si>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</si>
  <si>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</si>
  <si>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</si>
  <si>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</si>
  <si>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</si>
  <si>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</si>
  <si>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</si>
  <si>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</si>
  <si>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</si>
  <si>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</si>
  <si>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</si>
  <si>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</si>
  <si>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</si>
  <si>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</si>
  <si>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</si>
  <si>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</si>
  <si>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</si>
  <si>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</si>
  <si>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</si>
  <si>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</si>
  <si>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</si>
  <si>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</si>
  <si>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</si>
  <si>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</si>
  <si>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</si>
  <si>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</si>
  <si>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</si>
  <si>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</si>
  <si>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</si>
  <si>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</si>
  <si>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</si>
  <si>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</si>
  <si>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</si>
  <si>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</si>
  <si>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</si>
  <si>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</si>
  <si>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</si>
  <si>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</si>
  <si>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</si>
  <si>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</si>
  <si>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</si>
  <si>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</si>
  <si>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</si>
  <si>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</si>
  <si>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</si>
  <si>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</si>
  <si>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</si>
  <si>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</si>
  <si>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</si>
  <si>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</si>
  <si>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</si>
  <si>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</si>
  <si>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</si>
  <si>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</si>
  <si>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</si>
  <si>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</si>
  <si>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</si>
  <si>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</si>
  <si>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</si>
  <si>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</si>
  <si>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</si>
  <si>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</si>
  <si>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</si>
  <si>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</si>
  <si>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</si>
  <si>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</si>
  <si>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</si>
  <si>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</si>
  <si>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</si>
  <si>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</si>
  <si>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</si>
  <si>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</si>
  <si>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</si>
  <si>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</si>
  <si>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</si>
  <si>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</si>
  <si>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</si>
  <si>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</si>
  <si>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</si>
  <si>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</si>
  <si>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</si>
  <si>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</si>
  <si>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</si>
  <si>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</si>
  <si>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</si>
  <si>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</si>
  <si>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</si>
  <si>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</si>
  <si>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</si>
  <si>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</si>
  <si>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</si>
  <si>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</si>
  <si>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</si>
  <si>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</si>
  <si>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</si>
  <si>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</si>
  <si>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</si>
  <si>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</si>
  <si>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</si>
  <si>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</si>
  <si>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</si>
  <si>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</si>
  <si>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</si>
  <si>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</si>
  <si>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</si>
  <si>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</si>
  <si>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</si>
  <si>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</si>
  <si>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</si>
  <si>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</si>
  <si>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</si>
  <si>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</si>
  <si>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</si>
  <si>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</si>
  <si>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</si>
  <si>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</si>
  <si>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</si>
  <si>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</si>
  <si>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</si>
  <si>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</si>
  <si>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</si>
  <si>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</si>
  <si>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</si>
  <si>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</si>
  <si>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</si>
  <si>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</si>
  <si>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</si>
  <si>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</si>
  <si>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</si>
  <si>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</si>
  <si>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</si>
  <si>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</si>
  <si>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</si>
  <si>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</si>
  <si>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</si>
  <si>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</si>
  <si>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</si>
  <si>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</si>
  <si>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</si>
  <si>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</si>
  <si>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</si>
  <si>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</si>
  <si>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</si>
  <si>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</si>
  <si>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</si>
  <si>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</si>
  <si>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</si>
  <si>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</si>
  <si>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</si>
  <si>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</si>
  <si>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</si>
  <si>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</si>
  <si>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</si>
  <si>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</si>
  <si>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</si>
  <si>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</si>
  <si>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</si>
  <si>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</si>
  <si>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</si>
  <si>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</si>
  <si>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</si>
  <si>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</si>
  <si>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</si>
  <si>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</si>
  <si>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</si>
  <si>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</si>
  <si>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</si>
  <si>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</si>
  <si>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</si>
  <si>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</si>
  <si>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</si>
  <si>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</si>
  <si>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</si>
  <si>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</si>
  <si>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</si>
  <si>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</si>
  <si>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</si>
  <si>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</si>
  <si>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</si>
  <si>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</si>
  <si>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</si>
  <si>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</si>
  <si>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</si>
  <si>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</si>
  <si>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</si>
  <si>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</si>
  <si>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</si>
  <si>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</si>
  <si>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</si>
  <si>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</si>
  <si>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</si>
  <si>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</si>
  <si>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</si>
  <si>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</si>
  <si>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</si>
  <si>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</si>
  <si>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</si>
  <si>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</si>
  <si>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</si>
  <si>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</si>
  <si>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</si>
  <si>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</si>
  <si>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</si>
  <si>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</si>
  <si>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</si>
  <si>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</si>
  <si>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</si>
  <si>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</si>
  <si>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</si>
  <si>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</si>
  <si>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</si>
  <si>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</si>
  <si>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</si>
  <si>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</si>
  <si>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</si>
  <si>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</si>
  <si>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</si>
  <si>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</si>
  <si>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</si>
  <si>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</si>
  <si>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</si>
  <si>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</si>
  <si>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</si>
  <si>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</si>
  <si>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</si>
  <si>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</si>
  <si>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</si>
  <si>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</si>
  <si>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</si>
  <si>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</si>
  <si>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</si>
  <si>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</si>
  <si>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</si>
  <si>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</si>
  <si>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</si>
  <si>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</si>
  <si>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</si>
  <si>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</si>
  <si>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</si>
  <si>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</si>
  <si>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</si>
  <si>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</si>
  <si>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</si>
  <si>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</si>
  <si>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</si>
  <si>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</si>
  <si>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</si>
  <si>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</si>
  <si>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</si>
  <si>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</si>
  <si>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</si>
  <si>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</si>
  <si>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</si>
  <si>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</si>
  <si>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</si>
  <si>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</si>
  <si>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</si>
  <si>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</si>
  <si>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</si>
  <si>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</si>
  <si>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</si>
  <si>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</si>
  <si>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</si>
  <si>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</si>
  <si>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</si>
  <si>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</si>
  <si>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</si>
  <si>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</si>
  <si>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</si>
  <si>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</si>
  <si>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</si>
  <si>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</si>
  <si>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</si>
  <si>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</si>
  <si>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</si>
  <si>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</si>
  <si>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</si>
  <si>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</si>
  <si>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</si>
  <si>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</si>
  <si>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</si>
  <si>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</si>
  <si>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</si>
  <si>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</si>
  <si>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</si>
  <si>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</si>
  <si>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</si>
  <si>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</si>
  <si>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</si>
  <si>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</si>
  <si>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</si>
  <si>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</si>
  <si>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</si>
  <si>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</si>
  <si>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</si>
  <si>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</si>
  <si>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</si>
  <si>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</si>
  <si>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</si>
  <si>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</si>
  <si>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</si>
  <si>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</si>
  <si>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</si>
  <si>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</si>
  <si>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</si>
  <si>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</si>
  <si>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</si>
  <si>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</si>
  <si>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</si>
  <si>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</si>
  <si>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</si>
  <si>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</si>
  <si>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</si>
  <si>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</si>
  <si>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</si>
  <si>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</si>
  <si>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</si>
  <si>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</si>
  <si>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</si>
  <si>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</si>
  <si>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</si>
  <si>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</si>
  <si>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</si>
  <si>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</si>
  <si>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</si>
  <si>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</si>
  <si>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</si>
  <si>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</si>
  <si>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</si>
  <si>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</si>
  <si>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</si>
  <si>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</si>
  <si>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</si>
  <si>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</si>
  <si>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</si>
  <si>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</si>
  <si>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</si>
  <si>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</si>
  <si>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</si>
  <si>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</si>
  <si>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</si>
  <si>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</si>
  <si>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</si>
  <si>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</si>
  <si>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</si>
  <si>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</si>
  <si>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</si>
  <si>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</si>
  <si>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</si>
  <si>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</si>
  <si>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</si>
  <si>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</si>
  <si>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</si>
  <si>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</si>
  <si>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</si>
  <si>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</si>
  <si>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</si>
  <si>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</si>
  <si>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</si>
  <si>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</si>
  <si>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</si>
  <si>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</si>
  <si>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</si>
  <si>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</si>
  <si>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</si>
  <si>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</si>
  <si>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</si>
  <si>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</si>
  <si>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</si>
  <si>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</si>
  <si>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</si>
  <si>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</si>
  <si>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</si>
  <si>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</si>
  <si>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</si>
  <si>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</si>
  <si>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</si>
  <si>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</si>
  <si>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</si>
  <si>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</si>
  <si>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</si>
  <si>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</si>
  <si>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</si>
  <si>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</si>
  <si>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</si>
  <si>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</si>
  <si>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</si>
  <si>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</si>
  <si>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</si>
  <si>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</si>
  <si>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</si>
  <si>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</si>
  <si>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</si>
  <si>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</si>
  <si>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</si>
  <si>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</si>
  <si>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</si>
  <si>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</si>
  <si>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</si>
  <si>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</si>
  <si>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</si>
  <si>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</si>
  <si>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</si>
  <si>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</si>
  <si>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</si>
  <si>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</si>
  <si>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</si>
  <si>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</si>
  <si>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</si>
  <si>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</si>
  <si>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</si>
  <si>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</si>
  <si>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</si>
  <si>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</si>
  <si>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</si>
  <si>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</si>
  <si>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</si>
  <si>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</si>
  <si>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</si>
  <si>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</si>
  <si>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</si>
  <si>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</si>
  <si>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</si>
  <si>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</si>
  <si>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</si>
  <si>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</si>
  <si>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</si>
  <si>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</si>
  <si>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</si>
  <si>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</si>
  <si>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</si>
  <si>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</si>
  <si>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</si>
  <si>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</si>
  <si>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</si>
  <si>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</si>
  <si>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</si>
  <si>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</si>
  <si>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</si>
  <si>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</si>
  <si>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</si>
  <si>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</si>
  <si>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</si>
  <si>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</si>
  <si>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</si>
  <si>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</si>
  <si>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</si>
  <si>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</si>
  <si>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</si>
  <si>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</si>
  <si>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</si>
  <si>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</si>
  <si>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</si>
  <si>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</si>
  <si>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</si>
  <si>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</si>
  <si>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</si>
  <si>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</si>
  <si>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</si>
  <si>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</si>
  <si>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</si>
  <si>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</si>
  <si>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</si>
  <si>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</si>
  <si>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</si>
  <si>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</si>
  <si>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</si>
  <si>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</si>
  <si>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</si>
  <si>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</si>
  <si>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</si>
  <si>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</si>
  <si>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</si>
  <si>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</si>
  <si>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</si>
  <si>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</si>
  <si>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</si>
  <si>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</si>
  <si>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</si>
  <si>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</si>
  <si>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</si>
  <si>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</si>
  <si>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</si>
  <si>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</si>
  <si>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</si>
  <si>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</si>
  <si>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</si>
  <si>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</si>
  <si>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</si>
  <si>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</si>
  <si>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</si>
  <si>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</si>
  <si>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</si>
  <si>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</si>
  <si>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</si>
  <si>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</si>
  <si>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</si>
  <si>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</si>
  <si>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</si>
  <si>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</si>
  <si>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</si>
  <si>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</si>
  <si>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</si>
  <si>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</si>
  <si>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</si>
  <si>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</si>
  <si>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</si>
  <si>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</si>
  <si>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</si>
  <si>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</si>
  <si>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</si>
  <si>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</si>
  <si>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</si>
  <si>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</si>
  <si>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</si>
  <si>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</si>
  <si>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</si>
  <si>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</si>
  <si>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</si>
  <si>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</si>
  <si>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</si>
  <si>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</si>
  <si>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</si>
  <si>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</si>
  <si>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</si>
  <si>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</si>
  <si>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</si>
  <si>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</si>
  <si>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</si>
  <si>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</si>
  <si>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</si>
  <si>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</si>
  <si>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</si>
  <si>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</si>
  <si>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</si>
  <si>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</si>
  <si>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</si>
  <si>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</si>
  <si>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</si>
  <si>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</si>
  <si>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</si>
  <si>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</si>
  <si>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</si>
  <si>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</si>
  <si>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</si>
  <si>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</si>
  <si>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</si>
  <si>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</si>
  <si>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</si>
  <si>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</si>
  <si>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</si>
  <si>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</si>
  <si>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</si>
  <si>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</si>
  <si>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</si>
  <si>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</si>
  <si>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</si>
  <si>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</si>
  <si>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</si>
  <si>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</si>
  <si>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</si>
  <si>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</si>
  <si>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</si>
  <si>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</si>
  <si>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</si>
  <si>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</si>
  <si>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</si>
  <si>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</si>
  <si>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</si>
  <si>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</si>
  <si>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</si>
  <si>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</si>
  <si>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</si>
  <si>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</si>
  <si>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</si>
  <si>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</si>
  <si>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</si>
  <si>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</si>
  <si>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</si>
  <si>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</si>
  <si>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</si>
  <si>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</si>
  <si>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</si>
  <si>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</si>
  <si>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</si>
  <si>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</si>
  <si>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</si>
  <si>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</si>
  <si>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</si>
  <si>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</si>
  <si>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</si>
  <si>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</si>
  <si>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</si>
  <si>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</si>
  <si>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</si>
  <si>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</si>
  <si>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</si>
  <si>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</si>
  <si>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</si>
  <si>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</si>
  <si>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</si>
  <si>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</si>
  <si>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</si>
  <si>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</si>
  <si>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</si>
  <si>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</si>
  <si>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</si>
  <si>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</si>
  <si>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</si>
  <si>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</si>
  <si>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</si>
  <si>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</si>
  <si>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</si>
  <si>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</si>
  <si>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</si>
  <si>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</si>
  <si>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</si>
  <si>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</si>
  <si>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</si>
  <si>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</si>
  <si>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</si>
  <si>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</si>
  <si>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</si>
  <si>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</si>
  <si>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</si>
  <si>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</si>
  <si>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</si>
  <si>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</si>
  <si>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</si>
  <si>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</si>
  <si>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</si>
  <si>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</si>
  <si>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</si>
  <si>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</si>
  <si>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</si>
  <si>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</si>
  <si>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</si>
  <si>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</si>
  <si>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</si>
  <si>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</si>
  <si>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</si>
  <si>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</si>
  <si>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</si>
  <si>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</si>
  <si>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</si>
  <si>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</si>
  <si>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</si>
  <si>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</si>
  <si>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</si>
  <si>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</si>
  <si>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</si>
  <si>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</si>
  <si>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</si>
  <si>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</si>
  <si>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</si>
  <si>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</si>
  <si>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</si>
  <si>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</si>
  <si>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</si>
  <si>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</si>
  <si>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</si>
  <si>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</si>
  <si>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</si>
  <si>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</si>
  <si>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</si>
  <si>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</si>
  <si>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</si>
  <si>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</si>
  <si>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</si>
  <si>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</si>
  <si>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</si>
  <si>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</si>
  <si>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</si>
  <si>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</si>
  <si>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</si>
  <si>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</si>
  <si>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</si>
  <si>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</si>
  <si>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</si>
  <si>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</si>
  <si>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</si>
  <si>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</si>
  <si>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</si>
  <si>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</si>
  <si>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</si>
  <si>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</si>
  <si>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</si>
  <si>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</si>
  <si>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</si>
  <si>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</si>
  <si>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</si>
  <si>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</si>
  <si>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</si>
  <si>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</si>
  <si>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</si>
  <si>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</si>
  <si>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</si>
  <si>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</si>
  <si>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</si>
  <si>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</si>
  <si>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</si>
  <si>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</si>
  <si>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</si>
  <si>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</si>
  <si>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</si>
  <si>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</si>
  <si>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</si>
  <si>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</si>
  <si>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</si>
  <si>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</si>
  <si>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</si>
  <si>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</si>
  <si>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</si>
  <si>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</si>
  <si>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</si>
  <si>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</si>
  <si>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</si>
  <si>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</si>
  <si>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</si>
  <si>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</si>
  <si>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</si>
  <si>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</si>
  <si>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</si>
  <si>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</si>
  <si>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</si>
  <si>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</si>
  <si>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</si>
  <si>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</si>
  <si>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</si>
  <si>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</si>
  <si>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</si>
  <si>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</si>
  <si>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</si>
  <si>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</si>
  <si>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</si>
  <si>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</si>
  <si>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</si>
  <si>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</si>
  <si>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</si>
  <si>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</si>
  <si>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</si>
  <si>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</si>
  <si>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</si>
  <si>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</si>
  <si>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</si>
  <si>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</si>
  <si>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</si>
  <si>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</si>
  <si>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</si>
  <si>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</si>
  <si>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</si>
  <si>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</si>
  <si>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</si>
  <si>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</si>
  <si>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</si>
  <si>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</si>
  <si>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</si>
  <si>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</si>
  <si>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</si>
  <si>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</si>
  <si>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</si>
  <si>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</si>
  <si>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</si>
  <si>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</si>
  <si>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</si>
  <si>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</si>
  <si>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</si>
  <si>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</si>
  <si>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</si>
  <si>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</si>
  <si>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</si>
  <si>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</si>
  <si>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</si>
  <si>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</si>
  <si>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</si>
  <si>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</si>
  <si>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</si>
  <si>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</si>
  <si>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</si>
  <si>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</si>
  <si>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</si>
  <si>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</si>
  <si>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</si>
  <si>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</si>
  <si>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</si>
  <si>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</si>
  <si>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</si>
  <si>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</si>
  <si>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</si>
  <si>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</si>
  <si>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</si>
  <si>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</si>
  <si>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</si>
  <si>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</si>
  <si>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</si>
  <si>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</si>
  <si>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</si>
  <si>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</si>
  <si>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</si>
  <si>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</si>
  <si>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</si>
  <si>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</si>
  <si>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</si>
  <si>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</si>
  <si>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</si>
  <si>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</si>
  <si>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</si>
  <si>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</si>
  <si>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</si>
  <si>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</si>
  <si>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</si>
  <si>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</si>
  <si>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</si>
  <si>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</si>
  <si>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</si>
  <si>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</si>
  <si>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</si>
  <si>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</si>
  <si>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</si>
  <si>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</si>
  <si>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</si>
  <si>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</si>
  <si>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</si>
  <si>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</si>
  <si>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</si>
  <si>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</si>
  <si>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</si>
  <si>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</si>
  <si>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</si>
  <si>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</si>
  <si>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</si>
  <si>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</si>
  <si>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</si>
  <si>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</si>
  <si>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</si>
  <si>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</si>
  <si>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</si>
  <si>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</si>
  <si>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</si>
  <si>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</si>
  <si>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</si>
  <si>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</si>
  <si>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</si>
  <si>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</si>
  <si>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</si>
  <si>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</si>
  <si>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</si>
  <si>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</si>
  <si>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</si>
  <si>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</si>
  <si>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</si>
  <si>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</si>
  <si>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</si>
  <si>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</si>
  <si>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</si>
  <si>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</si>
  <si>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</si>
  <si>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</si>
  <si>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</si>
  <si>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</si>
  <si>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</si>
  <si>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</si>
  <si>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</si>
  <si>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</si>
  <si>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</si>
  <si>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</si>
  <si>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</si>
  <si>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</si>
  <si>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</si>
  <si>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</si>
  <si>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</si>
  <si>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</si>
  <si>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</si>
  <si>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</si>
  <si>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</si>
  <si>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</si>
  <si>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</si>
  <si>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</si>
  <si>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</si>
  <si>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</si>
  <si>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</si>
  <si>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</si>
  <si>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</si>
  <si>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</si>
  <si>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</si>
  <si>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</si>
  <si>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</si>
  <si>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</si>
  <si>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</si>
  <si>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</si>
  <si>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</si>
  <si>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</si>
  <si>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</si>
  <si>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</si>
  <si>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</si>
  <si>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</si>
  <si>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</si>
  <si>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</si>
  <si>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</si>
  <si>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</si>
  <si>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</si>
  <si>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</si>
  <si>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</si>
  <si>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</si>
  <si>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</si>
  <si>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</si>
  <si>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</si>
  <si>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</si>
  <si>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</si>
  <si>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</si>
  <si>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</si>
  <si>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</si>
  <si>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</si>
  <si>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</si>
  <si>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</si>
  <si>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</si>
  <si>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</si>
  <si>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</si>
  <si>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</si>
  <si>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</si>
  <si>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</si>
  <si>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</si>
  <si>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</si>
  <si>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</si>
  <si>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</si>
  <si>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</si>
  <si>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</si>
  <si>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</si>
  <si>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</si>
  <si>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</si>
  <si>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</si>
  <si>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</si>
  <si>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</si>
  <si>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</si>
  <si>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</si>
  <si>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</si>
  <si>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</si>
  <si>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</si>
  <si>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</si>
  <si>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</si>
  <si>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</si>
  <si>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</si>
  <si>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</si>
  <si>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</si>
  <si>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</si>
  <si>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</si>
  <si>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</si>
  <si>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</si>
  <si>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</si>
  <si>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</si>
  <si>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</si>
  <si>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</si>
  <si>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</si>
  <si>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</si>
  <si>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</si>
  <si>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</si>
  <si>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</si>
  <si>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</si>
  <si>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</si>
  <si>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</si>
  <si>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</si>
  <si>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</si>
  <si>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</si>
  <si>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</si>
  <si>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</si>
  <si>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</si>
  <si>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</si>
  <si>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</si>
  <si>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</si>
  <si>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</si>
  <si>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</si>
  <si>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</si>
  <si>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</si>
  <si>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</si>
  <si>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</si>
  <si>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</si>
  <si>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</si>
  <si>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</si>
  <si>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</si>
  <si>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</si>
  <si>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</si>
  <si>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</si>
  <si>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</si>
  <si>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</si>
  <si>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</si>
  <si>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</si>
  <si>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</si>
  <si>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</si>
  <si>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</si>
  <si>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</si>
  <si>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</si>
  <si>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</si>
  <si>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</si>
  <si>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</si>
  <si>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</si>
  <si>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</si>
  <si>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</si>
  <si>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</si>
  <si>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</si>
  <si>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</si>
  <si>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</si>
  <si>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</si>
  <si>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</si>
  <si>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</si>
  <si>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</si>
  <si>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</si>
  <si>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</si>
  <si>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</si>
  <si>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</si>
  <si>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</si>
  <si>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</si>
  <si>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</si>
  <si>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</si>
  <si>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</si>
  <si>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</si>
  <si>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</si>
  <si>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</si>
  <si>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</si>
  <si>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</si>
  <si>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</si>
  <si>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</si>
  <si>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</si>
  <si>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</si>
  <si>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</si>
  <si>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</si>
  <si>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</si>
  <si>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</si>
  <si>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</si>
  <si>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</si>
  <si>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</si>
  <si>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</si>
  <si>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</si>
  <si>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</si>
  <si>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</si>
  <si>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</si>
  <si>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</si>
  <si>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</si>
  <si>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</si>
  <si>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</si>
  <si>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</si>
  <si>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</si>
  <si>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</si>
  <si>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</si>
  <si>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</si>
  <si>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</si>
  <si>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</si>
  <si>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</si>
  <si>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</si>
  <si>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</si>
  <si>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</si>
  <si>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</si>
  <si>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</si>
  <si>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</si>
  <si>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</si>
  <si>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</si>
  <si>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</si>
  <si>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</si>
  <si>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</si>
  <si>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</si>
  <si>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</si>
  <si>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</si>
  <si>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</si>
  <si>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</si>
  <si>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</si>
  <si>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</si>
  <si>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</si>
  <si>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</si>
  <si>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</si>
  <si>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</si>
  <si>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</si>
  <si>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</si>
  <si>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</si>
  <si>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</si>
  <si>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</si>
  <si>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</si>
  <si>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</si>
  <si>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</si>
  <si>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</si>
  <si>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</si>
  <si>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</si>
  <si>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</si>
  <si>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</si>
  <si>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</si>
  <si>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</si>
  <si>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</si>
  <si>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</si>
  <si>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</si>
  <si>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</si>
  <si>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</si>
  <si>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</si>
  <si>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</si>
  <si>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</si>
  <si>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</si>
  <si>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</si>
  <si>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</si>
  <si>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</si>
  <si>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</si>
  <si>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</si>
  <si>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</si>
  <si>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</si>
  <si>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</si>
  <si>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</si>
  <si>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</si>
  <si>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</si>
  <si>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</si>
  <si>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</si>
  <si>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</si>
  <si>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</si>
  <si>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</si>
  <si>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</si>
  <si>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</si>
  <si>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</si>
  <si>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</si>
  <si>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</si>
  <si>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</si>
  <si>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</si>
  <si>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</si>
  <si>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</si>
  <si>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</si>
  <si>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</si>
  <si>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</si>
  <si>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</si>
  <si>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</si>
  <si>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</si>
  <si>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</si>
  <si>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</si>
  <si>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</si>
  <si>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</si>
  <si>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</si>
  <si>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</si>
  <si>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</si>
  <si>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</si>
  <si>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</si>
  <si>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</si>
  <si>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</si>
  <si>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</si>
  <si>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</si>
  <si>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</si>
  <si>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</si>
  <si>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</si>
  <si>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</si>
  <si>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</si>
  <si>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</si>
  <si>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</si>
  <si>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</si>
  <si>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</si>
  <si>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</si>
  <si>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</si>
  <si>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</si>
  <si>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</si>
  <si>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</si>
  <si>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</si>
  <si>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</si>
  <si>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</si>
  <si>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</si>
  <si>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</si>
  <si>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</si>
  <si>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</si>
  <si>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</si>
  <si>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</si>
  <si>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</si>
  <si>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</si>
  <si>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</si>
  <si>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</si>
  <si>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</si>
  <si>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</si>
  <si>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</si>
  <si>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</si>
  <si>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</si>
  <si>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</si>
  <si>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</si>
  <si>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</si>
  <si>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</si>
  <si>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</si>
  <si>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</si>
  <si>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</si>
  <si>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</si>
  <si>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</si>
  <si>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</si>
  <si>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</si>
  <si>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</si>
  <si>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</si>
  <si>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</si>
  <si>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</si>
  <si>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</si>
  <si>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</si>
  <si>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</si>
  <si>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</si>
  <si>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</si>
  <si>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</si>
  <si>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</si>
  <si>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</si>
  <si>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</si>
  <si>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</si>
  <si>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</si>
  <si>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</si>
  <si>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</si>
  <si>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</si>
  <si>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</si>
  <si>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</si>
  <si>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</si>
  <si>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</si>
  <si>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</si>
  <si>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</si>
  <si>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</si>
  <si>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</si>
  <si>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</si>
  <si>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</si>
  <si>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</si>
  <si>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</si>
  <si>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</si>
  <si>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</si>
  <si>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</si>
  <si>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</si>
  <si>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</si>
  <si>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</si>
  <si>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</si>
  <si>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</si>
  <si>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</si>
  <si>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</si>
  <si>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</si>
  <si>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</si>
  <si>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</si>
  <si>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</si>
  <si>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</si>
  <si>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</si>
  <si>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</si>
  <si>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</si>
  <si>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</si>
  <si>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</si>
  <si>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</si>
  <si>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</si>
  <si>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</si>
  <si>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</si>
  <si>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</si>
  <si>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</si>
  <si>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</si>
  <si>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</si>
  <si>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</si>
  <si>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</si>
  <si>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</si>
  <si>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</si>
  <si>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</si>
  <si>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</si>
  <si>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</si>
  <si>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</si>
  <si>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</si>
  <si>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</si>
  <si>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</si>
  <si>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</si>
  <si>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</si>
  <si>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</si>
  <si>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</si>
  <si>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</si>
  <si>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</si>
  <si>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</si>
  <si>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</si>
  <si>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</si>
  <si>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</si>
  <si>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</si>
  <si>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</si>
  <si>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</si>
  <si>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</si>
  <si>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</si>
  <si>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</si>
  <si>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</si>
  <si>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</si>
  <si>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</si>
  <si>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</si>
  <si>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</si>
  <si>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</si>
  <si>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</si>
  <si>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</si>
  <si>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</si>
  <si>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</si>
  <si>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</si>
  <si>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</si>
  <si>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</si>
  <si>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</si>
  <si>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</si>
  <si>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</si>
  <si>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</si>
  <si>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</si>
  <si>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</si>
  <si>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</si>
  <si>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</si>
  <si>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</si>
  <si>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</si>
  <si>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</si>
  <si>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</si>
  <si>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</si>
  <si>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</si>
  <si>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</si>
  <si>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</si>
  <si>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</si>
  <si>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</si>
  <si>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</si>
  <si>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</si>
  <si>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</si>
  <si>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</si>
  <si>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</si>
  <si>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</si>
  <si>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</si>
  <si>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</si>
  <si>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</si>
  <si>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</si>
  <si>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</si>
  <si>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</si>
  <si>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</si>
  <si>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</si>
  <si>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</si>
  <si>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</si>
  <si>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</si>
  <si>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</si>
  <si>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</si>
  <si>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</si>
  <si>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</si>
  <si>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</si>
  <si>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</si>
  <si>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</si>
  <si>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</si>
  <si>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</si>
  <si>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</si>
  <si>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</si>
  <si>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</si>
  <si>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</si>
  <si>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</si>
  <si>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</si>
  <si>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</si>
  <si>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</si>
  <si>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</si>
  <si>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</si>
  <si>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</si>
  <si>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</si>
  <si>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</si>
  <si>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</si>
  <si>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</si>
  <si>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</si>
  <si>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</si>
  <si>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</si>
  <si>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</si>
  <si>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</si>
  <si>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</si>
  <si>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</si>
  <si>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</si>
  <si>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</si>
  <si>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</si>
  <si>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</si>
  <si>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</si>
  <si>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</si>
  <si>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</si>
  <si>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</si>
  <si>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</si>
  <si>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</si>
  <si>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</si>
  <si>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</si>
  <si>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</si>
  <si>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</si>
  <si>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</si>
  <si>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</si>
  <si>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</si>
  <si>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</si>
  <si>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</si>
  <si>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</si>
  <si>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</si>
  <si>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</si>
  <si>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</si>
  <si>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</si>
  <si>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</si>
  <si>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</si>
  <si>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</si>
  <si>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</si>
  <si>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</si>
  <si>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</si>
  <si>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</si>
  <si>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</si>
  <si>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</si>
  <si>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</si>
  <si>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</si>
  <si>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</si>
  <si>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</si>
  <si>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</si>
  <si>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</si>
  <si>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</si>
  <si>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</si>
  <si>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</si>
  <si>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</si>
  <si>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</si>
  <si>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</si>
  <si>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</si>
  <si>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</si>
  <si>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</si>
  <si>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</si>
  <si>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</si>
  <si>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</si>
  <si>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</si>
  <si>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</si>
  <si>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</si>
  <si>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</si>
  <si>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</si>
  <si>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</si>
  <si>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</si>
  <si>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</si>
  <si>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</si>
  <si>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</si>
  <si>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</si>
  <si>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</si>
  <si>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</si>
  <si>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</si>
  <si>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</si>
  <si>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</si>
  <si>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</si>
  <si>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</si>
  <si>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</si>
  <si>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</si>
  <si>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</si>
  <si>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</si>
  <si>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</si>
  <si>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</si>
  <si>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</si>
  <si>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</si>
  <si>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</si>
  <si>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</si>
  <si>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</si>
  <si>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</si>
  <si>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</si>
  <si>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</si>
  <si>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</si>
  <si>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</si>
  <si>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</si>
  <si>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</si>
  <si>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</si>
  <si>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</si>
  <si>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</si>
  <si>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</si>
  <si>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</si>
  <si>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</si>
  <si>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</si>
  <si>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</si>
  <si>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</si>
  <si>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</si>
  <si>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</si>
  <si>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</si>
  <si>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</si>
  <si>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</si>
  <si>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</si>
  <si>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</si>
  <si>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</si>
  <si>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</si>
  <si>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</si>
  <si>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</si>
  <si>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</si>
  <si>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</si>
  <si>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</si>
  <si>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</si>
  <si>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</si>
  <si>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</si>
  <si>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</si>
  <si>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</si>
  <si>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</si>
  <si>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</si>
  <si>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</si>
  <si>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</si>
  <si>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</si>
  <si>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</si>
  <si>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</si>
  <si>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</si>
  <si>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</si>
  <si>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</si>
  <si>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</si>
  <si>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</si>
  <si>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</si>
  <si>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</si>
  <si>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</si>
  <si>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</si>
  <si>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</si>
  <si>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</si>
  <si>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</si>
  <si>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</si>
  <si>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</si>
  <si>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</si>
  <si>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</si>
  <si>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</si>
  <si>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</si>
  <si>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</si>
  <si>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</si>
  <si>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</si>
  <si>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</si>
  <si>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</si>
  <si>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</si>
  <si>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</si>
  <si>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</si>
  <si>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</si>
  <si>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</si>
  <si>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</si>
  <si>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</si>
  <si>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</si>
  <si>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</si>
  <si>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</si>
  <si>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</si>
  <si>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</si>
  <si>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</si>
  <si>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</si>
  <si>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</si>
  <si>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</si>
  <si>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</si>
  <si>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</si>
  <si>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</si>
  <si>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</si>
  <si>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</si>
  <si>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</si>
  <si>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</si>
  <si>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</si>
  <si>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</si>
  <si>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</si>
  <si>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</si>
  <si>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</si>
  <si>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</si>
  <si>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</si>
  <si>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</si>
  <si>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</si>
  <si>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</si>
  <si>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</si>
  <si>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</si>
  <si>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</si>
  <si>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</si>
  <si>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</si>
  <si>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</si>
  <si>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</si>
  <si>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</si>
  <si>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</si>
  <si>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</si>
  <si>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</si>
  <si>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</si>
  <si>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</si>
  <si>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</si>
  <si>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</si>
  <si>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</si>
  <si>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</si>
  <si>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</si>
  <si>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</si>
  <si>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</si>
  <si>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</si>
  <si>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</si>
  <si>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</si>
  <si>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</si>
  <si>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</si>
  <si>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</si>
  <si>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</si>
  <si>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</si>
  <si>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</si>
  <si>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</si>
  <si>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</si>
  <si>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</si>
  <si>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</si>
  <si>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</si>
  <si>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</si>
  <si>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</si>
  <si>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</si>
  <si>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</si>
  <si>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</si>
  <si>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</si>
  <si>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</si>
  <si>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</si>
  <si>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</si>
  <si>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</si>
  <si>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</si>
  <si>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</si>
  <si>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</si>
  <si>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</si>
  <si>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</si>
  <si>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</si>
  <si>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</si>
  <si>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</si>
  <si>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</si>
  <si>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</si>
  <si>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</si>
  <si>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</si>
  <si>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</si>
  <si>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</si>
  <si>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</si>
  <si>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</si>
  <si>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</si>
  <si>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</si>
  <si>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</si>
  <si>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</si>
  <si>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</si>
  <si>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</si>
  <si>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</si>
  <si>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</si>
  <si>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</si>
  <si>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</si>
  <si>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</si>
  <si>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</si>
  <si>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</si>
  <si>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</si>
  <si>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</si>
  <si>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</si>
  <si>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</si>
  <si>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</si>
  <si>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</si>
  <si>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</si>
  <si>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</si>
  <si>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</si>
  <si>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</si>
  <si>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</si>
  <si>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</si>
  <si>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</si>
  <si>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</si>
  <si>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</si>
  <si>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</si>
  <si>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</si>
  <si>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</si>
  <si>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</si>
  <si>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</si>
  <si>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</si>
  <si>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</si>
  <si>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</si>
  <si>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</si>
  <si>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</si>
  <si>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</si>
  <si>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</si>
  <si>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</si>
  <si>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</si>
  <si>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</si>
  <si>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</si>
  <si>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</si>
  <si>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</si>
  <si>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</si>
  <si>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</si>
  <si>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</si>
  <si>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</si>
  <si>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</si>
  <si>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</si>
  <si>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</si>
  <si>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</si>
  <si>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</si>
  <si>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</si>
  <si>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</si>
  <si>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</si>
  <si>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</si>
  <si>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</si>
  <si>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</si>
  <si>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</si>
  <si>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</si>
  <si>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</si>
  <si>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</si>
  <si>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</si>
  <si>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</si>
  <si>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</si>
  <si>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</si>
  <si>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</si>
  <si>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</si>
  <si>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</si>
  <si>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</si>
  <si>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</si>
  <si>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</si>
  <si>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</si>
  <si>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</si>
  <si>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</si>
  <si>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</si>
  <si>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</si>
  <si>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</si>
  <si>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</si>
  <si>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</si>
  <si>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</si>
  <si>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</si>
  <si>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</si>
  <si>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</si>
  <si>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</si>
  <si>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</si>
  <si>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</si>
  <si>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</si>
  <si>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</si>
  <si>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</si>
  <si>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</si>
  <si>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</si>
  <si>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</si>
  <si>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</si>
  <si>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</si>
  <si>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</si>
  <si>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</si>
  <si>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</si>
  <si>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</si>
  <si>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</si>
  <si>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</si>
  <si>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</si>
  <si>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</si>
  <si>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</si>
  <si>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</si>
  <si>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</si>
  <si>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</si>
  <si>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</si>
  <si>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</si>
  <si>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</si>
  <si>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</si>
  <si>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</si>
  <si>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</si>
  <si>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</si>
  <si>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</si>
  <si>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</si>
  <si>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</si>
  <si>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</si>
  <si>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</si>
  <si>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</si>
  <si>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</si>
  <si>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</si>
  <si>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</si>
  <si>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</si>
  <si>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</si>
  <si>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</si>
  <si>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</si>
  <si>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</si>
  <si>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</si>
  <si>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</si>
  <si>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</si>
  <si>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</si>
  <si>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</si>
  <si>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</si>
  <si>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</si>
  <si>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</si>
  <si>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</si>
  <si>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</si>
  <si>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</si>
  <si>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</si>
  <si>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</si>
  <si>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</si>
  <si>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</si>
  <si>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</si>
  <si>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</si>
  <si>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</si>
  <si>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</si>
  <si>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</si>
  <si>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</si>
  <si>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</si>
  <si>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</si>
  <si>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</si>
  <si>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</si>
  <si>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</si>
  <si>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</si>
  <si>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</si>
  <si>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</si>
  <si>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</si>
  <si>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</si>
  <si>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</si>
  <si>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</si>
  <si>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</si>
  <si>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</si>
  <si>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</si>
  <si>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</si>
  <si>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</si>
  <si>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</si>
  <si>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</si>
  <si>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</si>
  <si>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</si>
  <si>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</si>
  <si>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</si>
  <si>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</si>
  <si>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</si>
  <si>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</si>
  <si>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</si>
  <si>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</si>
  <si>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</si>
  <si>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</si>
  <si>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</si>
  <si>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</si>
  <si>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</si>
  <si>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</si>
  <si>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</si>
  <si>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</si>
  <si>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</si>
  <si>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</si>
  <si>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</si>
  <si>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</si>
  <si>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</si>
  <si>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</si>
  <si>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</si>
  <si>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</si>
  <si>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</si>
  <si>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</si>
  <si>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</si>
  <si>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</si>
  <si>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</si>
  <si>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</si>
  <si>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</si>
  <si>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</si>
  <si>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</si>
  <si>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</si>
  <si>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</si>
  <si>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</si>
  <si>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</si>
  <si>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</si>
  <si>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</si>
  <si>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</si>
  <si>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</si>
  <si>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</si>
  <si>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</si>
  <si>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</si>
  <si>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</si>
  <si>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</si>
  <si>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</si>
  <si>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</si>
  <si>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</si>
  <si>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</si>
  <si>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</si>
  <si>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</si>
  <si>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</si>
  <si>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</si>
  <si>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</si>
  <si>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</si>
  <si>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</si>
  <si>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</si>
  <si>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</si>
  <si>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</si>
  <si>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</si>
  <si>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</si>
  <si>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</si>
  <si>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</si>
  <si>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</si>
  <si>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</si>
  <si>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</si>
  <si>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</si>
  <si>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</si>
  <si>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</si>
  <si>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</si>
  <si>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</si>
  <si>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</si>
  <si>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</si>
  <si>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</si>
  <si>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</si>
  <si>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</si>
  <si>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</si>
  <si>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</si>
  <si>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</si>
  <si>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</si>
  <si>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</si>
  <si>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</si>
  <si>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</si>
  <si>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</si>
  <si>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</si>
  <si>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</si>
  <si>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</si>
  <si>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</si>
  <si>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</si>
  <si>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</si>
  <si>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</si>
  <si>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</si>
  <si>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</si>
  <si>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</si>
  <si>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</si>
  <si>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</si>
  <si>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</si>
  <si>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</si>
  <si>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</si>
  <si>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</si>
  <si>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</si>
  <si>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</si>
  <si>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</si>
  <si>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</si>
  <si>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</si>
  <si>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</si>
  <si>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</si>
  <si>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</si>
  <si>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</si>
  <si>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</si>
  <si>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</si>
  <si>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</si>
  <si>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</si>
  <si>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</si>
  <si>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</si>
  <si>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</si>
  <si>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</si>
  <si>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</si>
  <si>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</si>
  <si>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</si>
  <si>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</si>
  <si>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</si>
  <si>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</si>
  <si>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</si>
  <si>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</si>
  <si>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</si>
  <si>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</si>
  <si>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</si>
  <si>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</si>
  <si>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</si>
  <si>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</si>
  <si>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</si>
  <si>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</si>
  <si>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</si>
  <si>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</si>
  <si>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</si>
  <si>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</si>
  <si>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</si>
  <si>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</si>
  <si>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</si>
  <si>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</si>
  <si>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</si>
  <si>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</si>
  <si>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</si>
  <si>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</si>
  <si>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</si>
  <si>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</si>
  <si>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</si>
  <si>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</si>
  <si>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</si>
  <si>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</si>
  <si>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</si>
  <si>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</si>
  <si>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</si>
  <si>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</si>
  <si>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</si>
  <si>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</si>
  <si>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</si>
  <si>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</si>
  <si>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</si>
  <si>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</si>
  <si>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</si>
  <si>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</si>
  <si>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</si>
  <si>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</si>
  <si>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</si>
  <si>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</si>
  <si>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</si>
  <si>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</si>
  <si>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</si>
  <si>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</si>
  <si>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</si>
  <si>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</si>
  <si>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</si>
  <si>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</si>
  <si>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</si>
  <si>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</si>
  <si>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</si>
  <si>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</si>
  <si>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</si>
  <si>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</si>
  <si>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</si>
  <si>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</si>
  <si>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</si>
  <si>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</si>
  <si>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</si>
  <si>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</si>
  <si>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</si>
  <si>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</si>
  <si>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</si>
  <si>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</si>
  <si>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</si>
  <si>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</si>
  <si>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</si>
  <si>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</si>
  <si>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</si>
  <si>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</si>
  <si>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</si>
  <si>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</si>
  <si>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</si>
  <si>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</si>
  <si>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</si>
  <si>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</si>
  <si>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</si>
  <si>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</si>
  <si>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</si>
  <si>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</si>
  <si>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</si>
  <si>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</si>
  <si>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</si>
  <si>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</si>
  <si>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</si>
  <si>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</si>
  <si>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</si>
  <si>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</si>
  <si>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</si>
  <si>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</si>
  <si>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</si>
  <si>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</si>
  <si>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</si>
  <si>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</si>
  <si>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</si>
  <si>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</si>
  <si>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</si>
  <si>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</si>
  <si>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</si>
  <si>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</si>
  <si>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</si>
  <si>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</si>
  <si>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</si>
  <si>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</si>
  <si>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</si>
  <si>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</si>
  <si>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</si>
  <si>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</si>
  <si>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</si>
  <si>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</si>
  <si>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</si>
  <si>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</si>
  <si>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</si>
  <si>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</si>
  <si>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</si>
  <si>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</si>
  <si>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</si>
  <si>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</si>
  <si>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</si>
  <si>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</si>
  <si>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</si>
  <si>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</si>
  <si>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</si>
  <si>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</si>
  <si>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</si>
  <si>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</si>
  <si>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</si>
  <si>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</si>
  <si>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</si>
  <si>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</si>
  <si>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</si>
  <si>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</si>
  <si>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</si>
  <si>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</si>
  <si>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</si>
  <si>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</si>
  <si>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</si>
  <si>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</si>
  <si>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</si>
  <si>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</si>
  <si>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</si>
  <si>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</si>
  <si>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</si>
  <si>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</si>
  <si>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</si>
  <si>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</si>
  <si>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</si>
  <si>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</si>
  <si>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</si>
  <si>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</si>
  <si>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</si>
  <si>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</si>
  <si>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</si>
  <si>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</si>
  <si>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</si>
  <si>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</si>
  <si>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</si>
  <si>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</si>
  <si>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</si>
  <si>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</si>
  <si>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</si>
  <si>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</si>
  <si>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</si>
  <si>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</si>
  <si>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</si>
  <si>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</si>
  <si>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</si>
  <si>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</si>
  <si>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</si>
  <si>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</si>
  <si>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</si>
  <si>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</si>
  <si>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</si>
  <si>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</si>
  <si>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</si>
  <si>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</si>
  <si>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</si>
  <si>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</si>
  <si>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</si>
  <si>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</si>
  <si>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</si>
  <si>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</si>
  <si>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</si>
  <si>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</si>
  <si>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</si>
  <si>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</si>
  <si>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</si>
  <si>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</si>
  <si>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</si>
  <si>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</si>
  <si>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</si>
  <si>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</si>
  <si>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</si>
  <si>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</si>
  <si>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</si>
  <si>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</si>
  <si>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</si>
  <si>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</si>
  <si>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</si>
  <si>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</si>
  <si>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</si>
  <si>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</si>
  <si>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</si>
  <si>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</si>
  <si>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</si>
  <si>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</si>
  <si>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</si>
  <si>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</si>
  <si>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</si>
  <si>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</si>
  <si>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</si>
  <si>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</si>
  <si>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</si>
  <si>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</si>
  <si>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</si>
  <si>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</si>
  <si>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</si>
  <si>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</si>
  <si>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</si>
  <si>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</si>
  <si>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</si>
  <si>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</si>
  <si>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</si>
  <si>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</si>
  <si>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</si>
  <si>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</si>
  <si>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</si>
  <si>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</si>
  <si>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</si>
  <si>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</si>
  <si>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</si>
  <si>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</si>
  <si>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</si>
  <si>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</si>
  <si>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</si>
  <si>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</si>
  <si>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</si>
  <si>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</si>
  <si>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</si>
  <si>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</si>
  <si>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</si>
  <si>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</si>
  <si>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</si>
  <si>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</si>
  <si>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</si>
  <si>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</si>
  <si>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</si>
  <si>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</si>
  <si>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</si>
  <si>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</si>
  <si>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</si>
  <si>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</si>
  <si>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</si>
  <si>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</si>
  <si>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</si>
  <si>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</si>
  <si>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</si>
  <si>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</si>
  <si>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</si>
  <si>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</si>
  <si>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</si>
  <si>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</si>
  <si>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</si>
  <si>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</si>
  <si>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</si>
  <si>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</si>
  <si>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</si>
  <si>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</si>
  <si>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</si>
  <si>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</si>
  <si>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</si>
  <si>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</si>
  <si>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</si>
  <si>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</si>
  <si>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</si>
  <si>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</si>
  <si>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</si>
  <si>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</si>
  <si>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</si>
  <si>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</si>
  <si>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</si>
  <si>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</si>
  <si>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</si>
  <si>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</si>
  <si>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</si>
  <si>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</si>
  <si>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</si>
  <si>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</si>
  <si>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</si>
  <si>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</si>
  <si>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</si>
  <si>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</si>
  <si>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</si>
  <si>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</si>
  <si>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</si>
  <si>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</si>
  <si>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</si>
  <si>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</si>
  <si>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</si>
  <si>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</si>
  <si>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</si>
  <si>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</si>
  <si>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</si>
  <si>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</si>
  <si>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</si>
  <si>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</si>
  <si>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</si>
  <si>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</si>
  <si>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</si>
  <si>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</si>
  <si>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</si>
  <si>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</si>
  <si>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</si>
  <si>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</si>
  <si>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</si>
  <si>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</si>
  <si>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</si>
  <si>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</si>
  <si>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</si>
  <si>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</si>
  <si>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</si>
  <si>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</si>
  <si>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</si>
  <si>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</si>
  <si>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</si>
  <si>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</si>
  <si>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</si>
  <si>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</si>
  <si>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</si>
  <si>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</si>
  <si>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</si>
  <si>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</si>
  <si>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</si>
  <si>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</si>
  <si>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</si>
  <si>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</si>
  <si>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</si>
  <si>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</si>
  <si>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</si>
  <si>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</si>
  <si>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</si>
  <si>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</si>
  <si>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</si>
  <si>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</si>
  <si>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</si>
  <si>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</si>
  <si>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</si>
  <si>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</si>
  <si>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</si>
  <si>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</si>
  <si>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</si>
  <si>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</si>
  <si>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</si>
  <si>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</si>
  <si>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</si>
  <si>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</si>
  <si>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</si>
  <si>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</si>
  <si>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</si>
  <si>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</si>
  <si>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</si>
  <si>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</si>
  <si>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</si>
  <si>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</si>
  <si>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</si>
  <si>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</si>
  <si>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</si>
  <si>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</si>
  <si>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</si>
  <si>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</si>
  <si>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</si>
  <si>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</si>
  <si>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</si>
  <si>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</si>
  <si>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</si>
  <si>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</si>
  <si>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</si>
  <si>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</si>
  <si>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</si>
  <si>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</si>
  <si>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</si>
  <si>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</si>
  <si>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</si>
  <si>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</si>
  <si>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</si>
  <si>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</si>
  <si>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</si>
  <si>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</si>
  <si>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</si>
  <si>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</si>
  <si>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</si>
  <si>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</si>
  <si>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</si>
  <si>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</si>
  <si>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</si>
  <si>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</si>
  <si>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</si>
  <si>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</si>
  <si>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</si>
  <si>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</si>
  <si>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</si>
  <si>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</si>
  <si>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</si>
  <si>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</si>
  <si>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</si>
  <si>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</si>
  <si>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</si>
  <si>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</si>
  <si>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</si>
  <si>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</si>
  <si>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</si>
  <si>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</si>
  <si>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</si>
  <si>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</si>
  <si>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</si>
  <si>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</si>
  <si>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</si>
  <si>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</si>
  <si>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</si>
  <si>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</si>
  <si>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</si>
  <si>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</si>
  <si>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</si>
  <si>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</si>
  <si>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</si>
  <si>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</si>
  <si>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</si>
  <si>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</si>
  <si>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</si>
  <si>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</si>
  <si>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</si>
  <si>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</si>
  <si>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</si>
  <si>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</si>
  <si>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</si>
  <si>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</si>
  <si>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</si>
  <si>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</si>
  <si>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</si>
  <si>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</si>
  <si>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</si>
  <si>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</si>
  <si>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</si>
  <si>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</si>
  <si>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</si>
  <si>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</si>
  <si>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</si>
  <si>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</si>
  <si>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</si>
  <si>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</si>
  <si>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</si>
  <si>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</si>
  <si>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</si>
  <si>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</si>
  <si>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</si>
  <si>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</si>
  <si>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</si>
  <si>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</si>
  <si>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</si>
  <si>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</si>
  <si>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</si>
  <si>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</si>
  <si>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</si>
  <si>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</si>
  <si>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</si>
  <si>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</si>
  <si>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</si>
  <si>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</si>
  <si>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</si>
  <si>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</si>
  <si>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</si>
  <si>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</si>
  <si>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</si>
  <si>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</si>
  <si>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</si>
  <si>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</si>
  <si>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</si>
  <si>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</si>
  <si>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</si>
  <si>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</si>
  <si>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</si>
  <si>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</si>
  <si>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</si>
  <si>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</si>
  <si>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</si>
  <si>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</si>
  <si>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</si>
  <si>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</si>
  <si>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</si>
  <si>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</si>
  <si>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</si>
  <si>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</si>
  <si>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</si>
  <si>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</si>
  <si>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</si>
  <si>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</si>
  <si>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</si>
  <si>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</si>
  <si>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</si>
  <si>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</si>
  <si>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</si>
  <si>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</si>
  <si>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</si>
  <si>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</si>
  <si>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</si>
  <si>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</si>
  <si>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</si>
  <si>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</si>
  <si>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</si>
  <si>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</si>
  <si>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</si>
  <si>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</si>
  <si>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</si>
  <si>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</si>
  <si>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</si>
  <si>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</si>
  <si>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</si>
  <si>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</si>
  <si>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</si>
  <si>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</si>
  <si>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</si>
  <si>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</si>
  <si>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</si>
  <si>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</si>
  <si>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</si>
  <si>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</si>
  <si>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</si>
  <si>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</si>
  <si>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</si>
  <si>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</si>
  <si>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</si>
  <si>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</si>
  <si>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</si>
  <si>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</si>
  <si>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</si>
  <si>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</si>
  <si>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</si>
  <si>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</si>
  <si>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</si>
  <si>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</si>
  <si>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</si>
  <si>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</si>
  <si>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</si>
  <si>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</si>
  <si>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</si>
  <si>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</si>
  <si>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</si>
  <si>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</si>
  <si>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</si>
  <si>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</si>
  <si>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</si>
  <si>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</si>
  <si>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</si>
  <si>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</si>
  <si>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</si>
  <si>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</si>
  <si>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</si>
  <si>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</si>
  <si>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</si>
  <si>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</si>
  <si>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</si>
  <si>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</si>
  <si>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</si>
  <si>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</si>
  <si>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</si>
  <si>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</si>
  <si>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</si>
  <si>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</si>
  <si>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</si>
  <si>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</si>
  <si>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</si>
  <si>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</si>
  <si>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</si>
  <si>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</si>
  <si>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</si>
  <si>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</si>
  <si>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</si>
  <si>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</si>
  <si>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</si>
  <si>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</si>
  <si>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</si>
  <si>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</si>
  <si>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</si>
  <si>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</si>
  <si>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</si>
  <si>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</si>
  <si>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</si>
  <si>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</si>
  <si>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</si>
  <si>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</si>
  <si>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</si>
  <si>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</si>
  <si>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</si>
  <si>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</si>
  <si>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</si>
  <si>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</si>
  <si>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</si>
  <si>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</si>
  <si>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</si>
  <si>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</si>
  <si>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</si>
  <si>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</si>
  <si>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</si>
  <si>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</si>
  <si>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</si>
  <si>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</si>
  <si>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</si>
  <si>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</si>
  <si>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</si>
  <si>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</si>
  <si>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</si>
  <si>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</si>
  <si>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</si>
  <si>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</si>
  <si>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</si>
  <si>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</si>
  <si>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</si>
  <si>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</si>
  <si>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</si>
  <si>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</si>
  <si>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</si>
  <si>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</si>
  <si>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</si>
  <si>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</si>
  <si>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</si>
  <si>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</si>
  <si>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</si>
  <si>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</si>
  <si>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</si>
  <si>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</si>
  <si>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</si>
  <si>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</si>
  <si>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</si>
  <si>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</si>
  <si>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</si>
  <si>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</si>
  <si>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</si>
  <si>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</si>
  <si>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</si>
  <si>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</si>
  <si>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</si>
  <si>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</si>
  <si>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</si>
  <si>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</si>
  <si>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</si>
  <si>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</si>
  <si>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</si>
  <si>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</si>
  <si>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</si>
  <si>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</si>
  <si>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</si>
  <si>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</si>
  <si>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</si>
  <si>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</si>
  <si>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</si>
  <si>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</si>
  <si>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</si>
  <si>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</si>
  <si>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</si>
  <si>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</si>
  <si>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</si>
  <si>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</si>
  <si>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</si>
  <si>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</si>
  <si>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</si>
  <si>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</si>
  <si>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</si>
  <si>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</si>
  <si>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</si>
  <si>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</si>
  <si>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</si>
  <si>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</si>
  <si>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</si>
  <si>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</si>
  <si>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</si>
  <si>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</si>
  <si>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</si>
  <si>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</si>
  <si>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</si>
  <si>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</si>
  <si>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</si>
  <si>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</si>
  <si>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</si>
  <si>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</si>
  <si>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</si>
  <si>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</si>
  <si>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</si>
  <si>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</si>
  <si>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</si>
  <si>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</si>
  <si>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</si>
  <si>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</si>
  <si>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</si>
  <si>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</si>
  <si>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</si>
  <si>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</si>
  <si>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</si>
  <si>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</si>
  <si>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</si>
  <si>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</si>
  <si>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</si>
  <si>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</si>
  <si>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</si>
  <si>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</si>
  <si>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</si>
  <si>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</si>
  <si>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</si>
  <si>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</si>
  <si>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</si>
  <si>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</si>
  <si>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</si>
  <si>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</si>
  <si>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</si>
  <si>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</si>
  <si>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</si>
  <si>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</si>
  <si>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</si>
  <si>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</si>
  <si>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</si>
  <si>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</si>
  <si>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</si>
  <si>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</si>
  <si>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</si>
  <si>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</si>
  <si>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</si>
  <si>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</si>
  <si>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</si>
  <si>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</si>
  <si>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</si>
  <si>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</si>
  <si>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</si>
  <si>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</si>
  <si>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</si>
  <si>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</si>
  <si>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</si>
  <si>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</si>
  <si>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</si>
  <si>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</si>
  <si>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</si>
  <si>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</si>
  <si>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</si>
  <si>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</si>
  <si>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</si>
  <si>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</si>
  <si>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</si>
  <si>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</si>
  <si>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</si>
  <si>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</si>
  <si>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</si>
  <si>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</si>
  <si>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</si>
  <si>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</si>
  <si>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</si>
  <si>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</si>
  <si>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</si>
  <si>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</si>
  <si>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</si>
  <si>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</si>
  <si>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</si>
  <si>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</si>
  <si>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</si>
  <si>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</si>
  <si>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</si>
  <si>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</si>
  <si>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</si>
  <si>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</si>
  <si>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</si>
  <si>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</si>
  <si>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</si>
  <si>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</si>
  <si>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</si>
  <si>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</si>
  <si>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</si>
  <si>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</si>
  <si>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</si>
  <si>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</si>
  <si>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</si>
  <si>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</si>
  <si>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</si>
  <si>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</si>
  <si>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</si>
  <si>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</si>
  <si>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</si>
  <si>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</si>
  <si>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</si>
  <si>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</si>
  <si>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</si>
  <si>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</si>
  <si>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</si>
  <si>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</si>
  <si>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</si>
  <si>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</si>
  <si>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</si>
  <si>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</si>
  <si>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</si>
  <si>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</si>
  <si>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</si>
  <si>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</si>
  <si>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</si>
  <si>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</si>
  <si>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</si>
  <si>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</si>
  <si>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</si>
  <si>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</si>
  <si>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</si>
  <si>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</si>
  <si>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</si>
  <si>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</si>
  <si>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</si>
  <si>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</si>
  <si>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</si>
  <si>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</si>
  <si>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</si>
  <si>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</si>
  <si>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</si>
  <si>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</si>
  <si>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</si>
  <si>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</si>
  <si>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</si>
  <si>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</si>
  <si>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</si>
  <si>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</si>
  <si>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</si>
  <si>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</si>
  <si>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</si>
  <si>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</si>
  <si>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</si>
  <si>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</si>
  <si>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</si>
  <si>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</si>
  <si>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</si>
  <si>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</si>
  <si>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</si>
  <si>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</si>
  <si>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</si>
  <si>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</si>
  <si>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</si>
  <si>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</si>
  <si>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</si>
  <si>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</si>
  <si>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</si>
  <si>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</si>
  <si>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</si>
  <si>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</si>
  <si>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</si>
  <si>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</si>
  <si>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</si>
  <si>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</si>
  <si>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</si>
  <si>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</si>
  <si>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</si>
  <si>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</si>
  <si>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</si>
  <si>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</si>
  <si>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</si>
  <si>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</si>
  <si>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</si>
  <si>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</si>
  <si>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</si>
  <si>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</si>
  <si>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</si>
  <si>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</si>
  <si>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</si>
  <si>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</si>
  <si>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</si>
  <si>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</si>
  <si>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</si>
  <si>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</si>
  <si>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</si>
  <si>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</si>
  <si>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</si>
  <si>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</si>
  <si>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</si>
  <si>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</si>
  <si>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</si>
  <si>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</si>
  <si>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</si>
  <si>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</si>
  <si>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</si>
  <si>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</si>
  <si>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</si>
  <si>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</si>
  <si>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</si>
  <si>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</si>
  <si>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</si>
  <si>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</si>
  <si>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</si>
  <si>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</si>
  <si>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</si>
  <si>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</si>
  <si>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</si>
  <si>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</si>
  <si>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</si>
  <si>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</si>
  <si>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</si>
  <si>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</si>
  <si>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</si>
  <si>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</si>
  <si>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</si>
  <si>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</si>
  <si>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</si>
  <si>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</si>
  <si>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</si>
  <si>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</si>
  <si>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</si>
  <si>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</si>
  <si>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</si>
  <si>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</si>
  <si>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</si>
  <si>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</si>
  <si>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</si>
  <si>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</si>
  <si>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</si>
  <si>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</si>
  <si>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</si>
  <si>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</si>
  <si>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</si>
  <si>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</si>
  <si>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</si>
  <si>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</si>
  <si>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</si>
  <si>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</si>
  <si>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</si>
  <si>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</si>
  <si>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</si>
  <si>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</si>
  <si>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</si>
  <si>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</si>
  <si>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</si>
  <si>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</si>
  <si>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</si>
  <si>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</si>
  <si>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</si>
  <si>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</si>
  <si>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</si>
  <si>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</si>
  <si>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</si>
  <si>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</si>
  <si>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</si>
  <si>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</si>
  <si>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</si>
  <si>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</si>
  <si>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</si>
  <si>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</si>
  <si>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</si>
  <si>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</si>
  <si>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</si>
  <si>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</si>
  <si>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</si>
  <si>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</si>
  <si>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</si>
  <si>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</si>
  <si>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</si>
  <si>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</si>
  <si>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</si>
  <si>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</si>
  <si>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</si>
  <si>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</si>
  <si>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</si>
  <si>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</si>
  <si>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</si>
  <si>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</si>
  <si>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</si>
  <si>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</si>
  <si>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</si>
  <si>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</si>
  <si>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</si>
  <si>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</si>
  <si>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</si>
  <si>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</si>
  <si>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</si>
  <si>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</si>
  <si>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</si>
  <si>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</si>
  <si>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</si>
  <si>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</si>
  <si>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</si>
  <si>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</si>
  <si>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</si>
  <si>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</si>
  <si>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</si>
  <si>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</si>
  <si>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</si>
  <si>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</si>
  <si>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</si>
  <si>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</si>
  <si>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</si>
  <si>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</si>
  <si>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</si>
  <si>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</si>
  <si>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</si>
  <si>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</si>
  <si>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</si>
  <si>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</si>
  <si>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</si>
  <si>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</si>
  <si>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</si>
  <si>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</si>
  <si>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</si>
  <si>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</si>
  <si>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</si>
  <si>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</si>
  <si>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</si>
  <si>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</si>
  <si>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</si>
  <si>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</si>
  <si>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</si>
  <si>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</si>
  <si>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</si>
  <si>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</si>
  <si>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</si>
  <si>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</si>
  <si>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</si>
  <si>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</si>
  <si>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</si>
  <si>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</si>
  <si>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</si>
  <si>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</si>
  <si>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</si>
  <si>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</si>
  <si>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</si>
  <si>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</si>
  <si>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</si>
  <si>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</si>
  <si>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</si>
  <si>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</si>
  <si>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</si>
  <si>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</si>
  <si>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</si>
  <si>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</si>
  <si>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</si>
  <si>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</si>
  <si>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</si>
  <si>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</si>
  <si>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</si>
  <si>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</si>
  <si>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</si>
  <si>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</si>
  <si>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</si>
  <si>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</si>
  <si>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</si>
  <si>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</si>
  <si>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</si>
  <si>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</si>
  <si>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</si>
  <si>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</si>
  <si>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</si>
  <si>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</si>
  <si>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</si>
  <si>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</si>
  <si>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</si>
  <si>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</si>
  <si>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</si>
  <si>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</si>
  <si>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</si>
  <si>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</si>
  <si>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</si>
  <si>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</si>
  <si>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</si>
  <si>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</si>
  <si>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</si>
  <si>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</si>
  <si>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</si>
  <si>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</si>
  <si>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</si>
  <si>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</si>
  <si>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</si>
  <si>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</si>
  <si>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</si>
  <si>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</si>
  <si>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</si>
  <si>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</si>
  <si>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</si>
  <si>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</si>
  <si>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</si>
  <si>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</si>
  <si>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</si>
  <si>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</si>
  <si>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</si>
  <si>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</si>
  <si>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</si>
  <si>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</si>
  <si>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</si>
  <si>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</si>
  <si>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</si>
  <si>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</si>
  <si>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</si>
  <si>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</si>
  <si>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</si>
  <si>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</si>
  <si>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</si>
  <si>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</si>
  <si>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</si>
  <si>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</si>
  <si>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</si>
  <si>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</si>
  <si>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</si>
  <si>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</si>
  <si>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</si>
  <si>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</si>
  <si>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</si>
  <si>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</si>
  <si>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</si>
  <si>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</si>
  <si>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</si>
  <si>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</si>
  <si>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</si>
  <si>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</si>
  <si>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</si>
  <si>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</si>
  <si>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</si>
  <si>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</si>
  <si>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</si>
  <si>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</si>
  <si>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</si>
  <si>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</si>
  <si>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</si>
  <si>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</si>
  <si>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</si>
  <si>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</si>
  <si>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</si>
  <si>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</si>
  <si>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</si>
  <si>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</si>
  <si>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</si>
  <si>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</si>
  <si>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</si>
  <si>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</si>
  <si>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</si>
  <si>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</si>
  <si>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</si>
  <si>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</si>
  <si>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</si>
  <si>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</si>
  <si>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</si>
  <si>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</si>
  <si>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</si>
  <si>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</si>
  <si>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</si>
  <si>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</si>
  <si>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</si>
  <si>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</si>
  <si>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</si>
  <si>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</si>
  <si>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</si>
  <si>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</si>
  <si>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</si>
  <si>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</si>
  <si>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</si>
  <si>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</si>
  <si>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</si>
  <si>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</si>
  <si>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</si>
  <si>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</si>
  <si>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</si>
  <si>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</si>
  <si>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</si>
  <si>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</si>
  <si>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</si>
  <si>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</si>
  <si>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</si>
  <si>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</si>
  <si>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</si>
  <si>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</si>
  <si>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</si>
  <si>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</si>
  <si>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</si>
  <si>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</si>
  <si>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</si>
  <si>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</si>
  <si>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</si>
  <si>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</si>
  <si>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</si>
  <si>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</si>
  <si>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</si>
  <si>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</si>
  <si>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</si>
  <si>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</si>
  <si>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</si>
  <si>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</si>
  <si>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</si>
  <si>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</si>
  <si>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</si>
  <si>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</si>
  <si>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</si>
  <si>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</si>
  <si>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</si>
  <si>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</si>
  <si>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</si>
  <si>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</si>
  <si>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</si>
  <si>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</si>
  <si>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</si>
  <si>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</si>
  <si>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</si>
  <si>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</si>
  <si>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</si>
  <si>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</si>
  <si>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</si>
  <si>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</si>
  <si>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</si>
  <si>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</si>
  <si>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</si>
  <si>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</si>
  <si>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</si>
  <si>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</si>
  <si>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</si>
  <si>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</si>
  <si>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</si>
  <si>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</si>
  <si>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</si>
  <si>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</si>
  <si>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</si>
  <si>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</si>
  <si>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</si>
  <si>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</si>
  <si>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</si>
  <si>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</si>
  <si>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</si>
  <si>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</si>
  <si>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</si>
  <si>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</si>
  <si>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</si>
  <si>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</si>
  <si>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</si>
  <si>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</si>
  <si>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</si>
  <si>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</si>
  <si>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</si>
  <si>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</si>
  <si>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</si>
  <si>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</si>
  <si>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</si>
  <si>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</si>
  <si>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</si>
  <si>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</si>
  <si>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</si>
  <si>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</si>
  <si>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</si>
  <si>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</si>
  <si>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</si>
  <si>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</si>
  <si>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</si>
  <si>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</si>
  <si>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</si>
  <si>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</si>
  <si>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</si>
  <si>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</si>
  <si>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</si>
  <si>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</si>
  <si>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</si>
  <si>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</si>
  <si>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</si>
  <si>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</si>
  <si>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</si>
  <si>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</si>
  <si>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</si>
  <si>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</si>
  <si>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</si>
  <si>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</si>
  <si>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</si>
  <si>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</si>
  <si>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</si>
  <si>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</si>
  <si>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</si>
  <si>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</si>
  <si>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</si>
  <si>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</si>
  <si>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</si>
  <si>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</si>
  <si>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</si>
  <si>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</si>
  <si>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</si>
  <si>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</si>
  <si>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</si>
  <si>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</si>
  <si>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</si>
  <si>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</si>
  <si>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</si>
  <si>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</si>
  <si>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</si>
  <si>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</si>
  <si>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</si>
  <si>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</si>
  <si>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</si>
  <si>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</si>
  <si>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</si>
  <si>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</si>
  <si>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</si>
  <si>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</si>
  <si>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</si>
  <si>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</si>
  <si>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</si>
  <si>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</si>
  <si>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</si>
  <si>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</si>
  <si>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</si>
  <si>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</si>
  <si>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</si>
  <si>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</si>
  <si>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</si>
  <si>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</si>
  <si>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</si>
  <si>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</si>
  <si>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</si>
  <si>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</si>
  <si>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</si>
  <si>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</si>
  <si>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</si>
  <si>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</si>
  <si>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</si>
  <si>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</si>
  <si>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</si>
  <si>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</si>
  <si>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</si>
  <si>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</si>
  <si>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</si>
  <si>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</si>
  <si>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</si>
  <si>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</si>
  <si>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</si>
  <si>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</si>
  <si>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</si>
  <si>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</si>
  <si>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</si>
  <si>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</si>
  <si>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</si>
  <si>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</si>
  <si>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</si>
  <si>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</si>
  <si>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</si>
  <si>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</si>
  <si>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</si>
  <si>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</si>
  <si>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</si>
  <si>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</si>
  <si>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</si>
  <si>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</si>
  <si>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</si>
  <si>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</si>
  <si>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</si>
  <si>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</si>
  <si>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</si>
  <si>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</si>
  <si>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</si>
  <si>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</si>
  <si>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</si>
  <si>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</si>
  <si>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</si>
  <si>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</si>
  <si>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</si>
  <si>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</si>
  <si>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</si>
  <si>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</si>
  <si>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</si>
  <si>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</si>
  <si>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</si>
  <si>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</si>
  <si>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</si>
  <si>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</si>
  <si>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</si>
  <si>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</si>
  <si>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</si>
  <si>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</si>
  <si>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</si>
  <si>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</si>
  <si>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</si>
  <si>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</si>
  <si>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</si>
  <si>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</si>
  <si>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</si>
  <si>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</si>
  <si>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</si>
  <si>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</si>
  <si>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</si>
  <si>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</si>
  <si>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</si>
  <si>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</si>
  <si>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</si>
  <si>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</si>
  <si>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</si>
  <si>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</si>
  <si>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</si>
  <si>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</si>
  <si>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</si>
  <si>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</si>
  <si>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</si>
  <si>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</si>
  <si>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</si>
  <si>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</si>
  <si>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</si>
  <si>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</si>
  <si>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</si>
  <si>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</si>
  <si>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</si>
  <si>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</si>
  <si>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</si>
  <si>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</si>
  <si>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</si>
  <si>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</si>
  <si>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</si>
  <si>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</si>
  <si>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</si>
  <si>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</si>
  <si>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</si>
  <si>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</si>
  <si>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</si>
  <si>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</si>
  <si>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</si>
  <si>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</si>
  <si>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</si>
  <si>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</si>
  <si>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</si>
  <si>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</si>
  <si>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</si>
  <si>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</si>
  <si>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</si>
  <si>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</si>
  <si>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</si>
  <si>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</si>
  <si>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</si>
  <si>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</si>
  <si>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</si>
  <si>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</si>
  <si>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</si>
  <si>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</si>
  <si>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</si>
  <si>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</si>
  <si>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</si>
  <si>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</si>
  <si>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</si>
  <si>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</si>
  <si>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</si>
  <si>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</si>
  <si>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</si>
  <si>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</si>
  <si>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</si>
  <si>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</si>
  <si>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</si>
  <si>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</si>
  <si>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</si>
  <si>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</si>
  <si>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</si>
  <si>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</si>
  <si>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</si>
  <si>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</si>
  <si>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</si>
  <si>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</si>
  <si>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</si>
  <si>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</si>
  <si>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</si>
  <si>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</si>
  <si>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</si>
  <si>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</si>
  <si>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</si>
  <si>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</si>
  <si>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</si>
  <si>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</si>
  <si>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</si>
  <si>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</si>
  <si>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</si>
  <si>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</si>
  <si>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</si>
  <si>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</si>
  <si>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</si>
  <si>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</si>
  <si>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</si>
  <si>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</si>
  <si>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</si>
  <si>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</si>
  <si>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</si>
  <si>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</si>
  <si>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</si>
  <si>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</si>
  <si>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</si>
  <si>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</si>
  <si>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</si>
  <si>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</si>
  <si>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</si>
  <si>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</si>
  <si>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</si>
  <si>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</si>
  <si>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</si>
  <si>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</si>
  <si>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</si>
  <si>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</si>
  <si>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</si>
  <si>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</si>
  <si>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</si>
  <si>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</si>
  <si>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</si>
  <si>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</si>
  <si>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</si>
  <si>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</si>
  <si>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</si>
  <si>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</si>
  <si>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</si>
  <si>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</si>
  <si>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</si>
  <si>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</si>
  <si>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</si>
  <si>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</si>
  <si>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</si>
  <si>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</si>
  <si>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</si>
  <si>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</si>
  <si>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</si>
  <si>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</si>
  <si>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</si>
  <si>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</si>
  <si>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</si>
  <si>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</si>
  <si>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</si>
  <si>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</si>
  <si>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</si>
  <si>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</si>
  <si>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</si>
  <si>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</si>
  <si>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</si>
  <si>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</si>
  <si>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</si>
  <si>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</si>
  <si>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</si>
  <si>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</si>
  <si>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</si>
  <si>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</si>
  <si>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</si>
  <si>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</si>
  <si>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</si>
  <si>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</si>
  <si>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</si>
  <si>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</si>
  <si>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</si>
  <si>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</si>
  <si>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</si>
  <si>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</si>
  <si>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</si>
  <si>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</si>
  <si>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</si>
  <si>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</si>
  <si>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</si>
  <si>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</si>
  <si>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</si>
  <si>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</si>
  <si>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</si>
  <si>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</si>
  <si>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</si>
  <si>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</si>
  <si>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</si>
  <si>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</si>
  <si>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</si>
  <si>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</si>
  <si>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</si>
  <si>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</si>
  <si>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</si>
  <si>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</si>
  <si>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</si>
  <si>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</si>
  <si>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</si>
  <si>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</si>
  <si>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</si>
  <si>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</si>
  <si>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</si>
  <si>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</si>
  <si>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</si>
  <si>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</si>
  <si>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</si>
  <si>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</si>
  <si>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</si>
  <si>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</si>
  <si>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</si>
  <si>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</si>
  <si>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</si>
  <si>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</si>
  <si>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</si>
  <si>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</si>
  <si>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</si>
  <si>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</si>
  <si>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</si>
  <si>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</si>
  <si>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</si>
  <si>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</si>
  <si>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</si>
  <si>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</si>
  <si>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</si>
  <si>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</si>
  <si>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</si>
  <si>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</si>
  <si>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</si>
  <si>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</si>
  <si>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</si>
  <si>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</si>
  <si>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</si>
  <si>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</si>
  <si>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</si>
  <si>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</si>
  <si>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</si>
  <si>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</si>
  <si>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</si>
  <si>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</si>
  <si>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</si>
  <si>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</si>
  <si>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</si>
  <si>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</si>
  <si>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</si>
  <si>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</si>
  <si>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</si>
  <si>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</si>
  <si>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</si>
  <si>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</si>
  <si>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</si>
  <si>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</si>
  <si>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</si>
  <si>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</si>
  <si>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</si>
  <si>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</si>
  <si>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</si>
  <si>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</si>
  <si>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</si>
  <si>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</si>
  <si>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</si>
  <si>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</si>
  <si>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</si>
  <si>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</si>
  <si>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</si>
  <si>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</si>
  <si>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</si>
  <si>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</si>
  <si>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</si>
  <si>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</si>
  <si>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</si>
  <si>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</si>
  <si>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</si>
  <si>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</si>
  <si>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</si>
  <si>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</si>
  <si>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</si>
  <si>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</si>
  <si>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</si>
  <si>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</si>
  <si>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</si>
  <si>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</si>
  <si>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</si>
  <si>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</si>
  <si>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</si>
  <si>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</si>
  <si>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</si>
  <si>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</si>
  <si>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</si>
  <si>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</si>
  <si>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</si>
  <si>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</si>
  <si>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</si>
  <si>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</si>
  <si>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</si>
  <si>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</si>
  <si>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</si>
  <si>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</si>
  <si>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</si>
  <si>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</si>
  <si>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</si>
  <si>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</si>
  <si>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</si>
  <si>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</si>
  <si>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</si>
  <si>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</si>
  <si>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</si>
  <si>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</si>
  <si>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</si>
  <si>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</si>
  <si>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</si>
  <si>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</si>
  <si>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</si>
  <si>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</si>
  <si>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</si>
  <si>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</si>
  <si>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</si>
  <si>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</si>
  <si>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</si>
  <si>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</si>
  <si>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</si>
  <si>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</si>
  <si>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</si>
  <si>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</si>
  <si>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</si>
  <si>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</si>
  <si>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</si>
  <si>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</si>
  <si>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</si>
  <si>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</si>
  <si>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</si>
  <si>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</si>
  <si>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</si>
  <si>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</si>
  <si>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</si>
  <si>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</si>
  <si>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</si>
  <si>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</si>
  <si>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</si>
  <si>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</si>
  <si>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</si>
  <si>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</si>
  <si>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</si>
  <si>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</si>
  <si>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</si>
  <si>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</si>
  <si>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</si>
  <si>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</si>
  <si>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</si>
  <si>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</si>
  <si>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</si>
  <si>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</si>
  <si>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</si>
  <si>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</si>
  <si>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</si>
  <si>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</si>
  <si>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</si>
  <si>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</si>
  <si>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</si>
  <si>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</si>
  <si>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</si>
  <si>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</si>
  <si>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</si>
  <si>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</si>
  <si>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</si>
  <si>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</si>
  <si>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</si>
  <si>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</si>
  <si>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</si>
  <si>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</si>
  <si>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</si>
  <si>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</si>
  <si>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</si>
  <si>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</si>
  <si>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</si>
  <si>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</si>
  <si>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</si>
  <si>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</si>
  <si>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</si>
  <si>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</si>
  <si>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</si>
  <si>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</si>
  <si>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</si>
  <si>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</si>
  <si>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</si>
  <si>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</si>
  <si>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</si>
  <si>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</si>
  <si>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</si>
  <si>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</si>
  <si>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</si>
  <si>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</si>
  <si>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</si>
  <si>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</si>
  <si>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</si>
  <si>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</si>
  <si>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</si>
  <si>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</si>
  <si>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</si>
  <si>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</si>
  <si>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</si>
  <si>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</si>
  <si>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</si>
  <si>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</si>
  <si>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</si>
  <si>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</si>
  <si>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</si>
  <si>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</si>
  <si>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</si>
  <si>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</si>
  <si>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</si>
  <si>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</si>
  <si>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</si>
  <si>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</si>
  <si>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</si>
  <si>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</si>
  <si>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</si>
  <si>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</si>
  <si>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</si>
  <si>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</si>
  <si>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</si>
  <si>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</si>
  <si>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</si>
  <si>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</si>
  <si>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</si>
  <si>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</si>
  <si>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</si>
  <si>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</si>
  <si>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</si>
  <si>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</si>
  <si>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</si>
  <si>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</si>
  <si>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</si>
  <si>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</si>
  <si>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</si>
  <si>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</si>
  <si>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</si>
  <si>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</si>
  <si>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</si>
  <si>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</si>
  <si>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</si>
  <si>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</si>
  <si>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</si>
  <si>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</si>
  <si>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</si>
  <si>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</si>
  <si>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</si>
  <si>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</si>
  <si>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</si>
  <si>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</si>
  <si>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</si>
  <si>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</si>
  <si>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</si>
  <si>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</si>
  <si>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</si>
  <si>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</si>
  <si>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</si>
  <si>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</si>
  <si>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</si>
  <si>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</si>
  <si>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</si>
  <si>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</si>
  <si>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</si>
  <si>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</si>
  <si>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</si>
  <si>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</si>
  <si>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</si>
  <si>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</si>
  <si>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</si>
  <si>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</si>
  <si>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</si>
  <si>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</si>
  <si>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</si>
  <si>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</si>
  <si>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</si>
  <si>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</si>
  <si>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</si>
  <si>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</si>
  <si>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</si>
  <si>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</si>
  <si>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</si>
  <si>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</si>
  <si>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</si>
  <si>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</si>
  <si>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</si>
  <si>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</si>
  <si>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</si>
  <si>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</si>
  <si>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</si>
  <si>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</si>
  <si>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</si>
  <si>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</si>
  <si>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</si>
  <si>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</si>
  <si>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</si>
  <si>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</si>
  <si>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</si>
  <si>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</si>
  <si>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</si>
  <si>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</si>
  <si>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</si>
  <si>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</si>
  <si>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</si>
  <si>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</si>
  <si>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</si>
  <si>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</si>
  <si>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</si>
  <si>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</si>
  <si>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</si>
  <si>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</si>
  <si>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</si>
  <si>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</si>
  <si>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</si>
  <si>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</si>
  <si>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</si>
  <si>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</si>
  <si>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</si>
  <si>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</si>
  <si>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</si>
  <si>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</si>
  <si>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</si>
  <si>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</si>
  <si>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</si>
  <si>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</si>
  <si>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</si>
  <si>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</si>
  <si>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</si>
  <si>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</si>
  <si>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</si>
  <si>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</si>
  <si>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</si>
  <si>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</si>
  <si>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</si>
  <si>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</si>
  <si>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</si>
  <si>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</si>
  <si>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</si>
  <si>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</si>
  <si>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</si>
  <si>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</si>
  <si>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</si>
  <si>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</si>
  <si>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</si>
  <si>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</si>
  <si>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</si>
  <si>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</si>
  <si>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</si>
  <si>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</si>
  <si>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</si>
  <si>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</si>
  <si>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</si>
  <si>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</si>
  <si>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</si>
  <si>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</si>
  <si>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</si>
  <si>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</si>
  <si>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</si>
  <si>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</si>
  <si>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</si>
  <si>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</si>
  <si>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</si>
  <si>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</si>
  <si>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</si>
  <si>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</si>
  <si>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</si>
  <si>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</si>
  <si>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</si>
  <si>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</si>
  <si>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</si>
  <si>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</si>
  <si>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</si>
  <si>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</si>
  <si>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</si>
  <si>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</si>
  <si>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</si>
  <si>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</si>
  <si>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</si>
  <si>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</si>
  <si>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</si>
  <si>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</si>
  <si>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</si>
  <si>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</si>
  <si>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</si>
  <si>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</si>
  <si>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</si>
  <si>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</si>
  <si>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</si>
  <si>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</si>
  <si>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</si>
  <si>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</si>
  <si>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</si>
  <si>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</si>
  <si>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</si>
  <si>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</si>
  <si>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</si>
  <si>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</si>
  <si>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</si>
  <si>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</si>
  <si>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</si>
  <si>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</si>
  <si>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</si>
  <si>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</si>
  <si>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</si>
  <si>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</si>
  <si>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</si>
  <si>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</si>
  <si>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</si>
  <si>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</si>
  <si>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</si>
  <si>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</si>
  <si>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</si>
  <si>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</si>
  <si>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</si>
  <si>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</si>
  <si>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</si>
  <si>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</si>
  <si>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</si>
  <si>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</si>
  <si>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</si>
  <si>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</si>
  <si>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</si>
  <si>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</si>
  <si>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</si>
  <si>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</si>
  <si>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</si>
  <si>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</si>
  <si>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</si>
  <si>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</si>
  <si>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</si>
  <si>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</si>
  <si>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</si>
  <si>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</si>
  <si>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</si>
  <si>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</si>
  <si>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</si>
  <si>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</si>
  <si>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</si>
  <si>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</si>
  <si>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</si>
  <si>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</si>
  <si>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</si>
  <si>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</si>
  <si>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</si>
  <si>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</si>
  <si>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</si>
  <si>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</si>
  <si>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</si>
  <si>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</si>
  <si>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</si>
  <si>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</si>
  <si>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</si>
  <si>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</si>
  <si>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</si>
  <si>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</si>
  <si>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</si>
  <si>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</si>
  <si>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</si>
  <si>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</si>
  <si>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</si>
  <si>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</si>
  <si>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</si>
  <si>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</si>
  <si>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</si>
  <si>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</si>
  <si>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</si>
  <si>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</si>
  <si>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</si>
  <si>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</si>
  <si>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</si>
  <si>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</si>
  <si>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</si>
  <si>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</si>
  <si>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</si>
  <si>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</si>
  <si>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</si>
  <si>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</si>
  <si>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</si>
  <si>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</si>
  <si>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</si>
  <si>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</si>
  <si>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</si>
  <si>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</si>
  <si>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</si>
  <si>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</si>
  <si>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</si>
  <si>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</si>
  <si>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</si>
  <si>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</si>
  <si>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</si>
  <si>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</si>
  <si>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</si>
  <si>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</si>
  <si>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</si>
  <si>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</si>
  <si>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</si>
  <si>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</si>
  <si>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</si>
  <si>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</si>
  <si>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</si>
  <si>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</si>
  <si>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</si>
  <si>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</si>
  <si>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</si>
  <si>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</si>
  <si>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</si>
  <si>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</si>
  <si>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</si>
  <si>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</si>
  <si>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</si>
  <si>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</si>
  <si>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</si>
  <si>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</si>
  <si>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</si>
  <si>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</si>
  <si>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</si>
  <si>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</si>
  <si>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</si>
  <si>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</si>
  <si>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</si>
  <si>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</si>
  <si>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</si>
  <si>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</si>
  <si>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</si>
  <si>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</si>
  <si>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</si>
  <si>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</si>
  <si>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</si>
  <si>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</si>
  <si>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</si>
  <si>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</si>
  <si>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</si>
  <si>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</si>
  <si>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</si>
  <si>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</si>
  <si>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</si>
  <si>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</si>
  <si>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</si>
  <si>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</si>
  <si>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</si>
  <si>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</si>
  <si>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</si>
  <si>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</si>
  <si>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</si>
  <si>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</si>
  <si>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</si>
  <si>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</si>
  <si>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</si>
  <si>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</si>
  <si>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</si>
  <si>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</si>
  <si>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</si>
  <si>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</si>
  <si>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</si>
  <si>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</si>
  <si>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</si>
  <si>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</si>
  <si>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</si>
  <si>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</si>
  <si>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</si>
  <si>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</si>
  <si>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</si>
  <si>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</si>
  <si>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</si>
  <si>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</si>
  <si>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</si>
  <si>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</si>
  <si>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</si>
  <si>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</si>
  <si>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</si>
  <si>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</si>
  <si>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</si>
  <si>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</si>
  <si>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</si>
  <si>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</si>
  <si>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</si>
  <si>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</si>
  <si>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</si>
  <si>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</si>
  <si>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</si>
  <si>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</si>
  <si>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</si>
  <si>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</si>
  <si>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</si>
  <si>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</si>
  <si>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</si>
  <si>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</si>
  <si>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</si>
  <si>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</si>
  <si>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</si>
  <si>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</si>
  <si>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</si>
  <si>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</si>
  <si>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</si>
  <si>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</si>
  <si>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</si>
  <si>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</si>
  <si>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</si>
  <si>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</si>
  <si>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</si>
  <si>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</si>
  <si>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</si>
  <si>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</si>
  <si>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</si>
  <si>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</si>
  <si>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</si>
  <si>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</si>
  <si>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</si>
  <si>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</si>
  <si>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</si>
  <si>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</si>
  <si>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</si>
  <si>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</si>
  <si>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</si>
  <si>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</si>
  <si>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</si>
  <si>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</si>
  <si>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</si>
  <si>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</si>
  <si>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</si>
  <si>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</si>
  <si>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</si>
  <si>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</si>
  <si>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</si>
  <si>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</si>
  <si>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</si>
  <si>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</si>
  <si>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</si>
  <si>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</si>
  <si>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</si>
  <si>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</si>
  <si>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</si>
  <si>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</si>
  <si>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</si>
  <si>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</si>
  <si>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</si>
  <si>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</si>
  <si>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</si>
  <si>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</si>
  <si>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</si>
  <si>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</si>
  <si>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</si>
  <si>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</si>
  <si>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</si>
  <si>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</si>
  <si>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</si>
  <si>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</si>
  <si>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</si>
  <si>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</si>
  <si>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</si>
  <si>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</si>
  <si>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</si>
  <si>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</si>
  <si>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</si>
  <si>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</si>
  <si>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</si>
  <si>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</si>
  <si>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</si>
  <si>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</si>
  <si>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</si>
  <si>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</si>
  <si>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</si>
  <si>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</si>
  <si>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</si>
  <si>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</si>
  <si>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</si>
  <si>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</si>
  <si>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</si>
  <si>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</si>
  <si>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</si>
  <si>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</si>
  <si>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</si>
  <si>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</si>
  <si>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</si>
  <si>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</si>
  <si>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</si>
  <si>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</si>
  <si>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</si>
  <si>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</si>
  <si>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</si>
  <si>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</si>
  <si>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</si>
  <si>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</si>
  <si>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</si>
  <si>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</si>
  <si>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</si>
  <si>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</si>
  <si>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</si>
  <si>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</si>
  <si>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</si>
  <si>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</si>
  <si>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</si>
  <si>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</si>
  <si>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</si>
  <si>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</si>
  <si>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</si>
  <si>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</si>
  <si>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</si>
  <si>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</si>
  <si>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</si>
  <si>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</si>
  <si>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</si>
  <si>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</si>
  <si>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</si>
  <si>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</si>
  <si>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</si>
  <si>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</si>
  <si>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</si>
  <si>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</si>
  <si>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</si>
  <si>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</si>
  <si>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</si>
  <si>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</si>
  <si>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</si>
  <si>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</si>
  <si>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</si>
  <si>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</si>
  <si>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</si>
  <si>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</si>
  <si>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</si>
  <si>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</si>
  <si>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</si>
  <si>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</si>
  <si>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</si>
  <si>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</si>
  <si>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</si>
  <si>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</si>
  <si>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</si>
  <si>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</si>
  <si>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</si>
  <si>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</si>
  <si>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</si>
  <si>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</si>
  <si>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</si>
  <si>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</si>
  <si>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</si>
  <si>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</si>
  <si>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</si>
  <si>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</si>
  <si>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</si>
  <si>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</si>
  <si>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</si>
  <si>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</si>
  <si>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</si>
  <si>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</si>
  <si>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</si>
  <si>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</si>
  <si>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</si>
  <si>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</si>
  <si>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</si>
  <si>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</si>
  <si>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</si>
  <si>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</si>
  <si>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</si>
  <si>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</si>
  <si>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</si>
  <si>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</si>
  <si>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</si>
  <si>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</si>
  <si>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</si>
  <si>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</si>
  <si>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</si>
  <si>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</si>
  <si>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</si>
  <si>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</si>
  <si>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</si>
  <si>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</si>
  <si>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</si>
  <si>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</si>
  <si>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</si>
  <si>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</si>
  <si>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</si>
  <si>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</si>
  <si>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</si>
  <si>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</si>
  <si>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</si>
  <si>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</si>
  <si>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</si>
  <si>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</si>
  <si>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</si>
  <si>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</si>
  <si>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</si>
  <si>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</si>
  <si>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</si>
  <si>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</si>
  <si>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</si>
  <si>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</si>
  <si>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</si>
  <si>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</si>
  <si>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</si>
  <si>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</si>
  <si>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</si>
  <si>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</si>
  <si>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</si>
  <si>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</si>
  <si>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</si>
  <si>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</si>
  <si>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</si>
  <si>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</si>
  <si>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</si>
  <si>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</si>
  <si>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</si>
  <si>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</si>
  <si>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</si>
  <si>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</si>
  <si>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</si>
  <si>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</si>
  <si>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</si>
  <si>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</si>
  <si>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</si>
  <si>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</si>
  <si>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</si>
  <si>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</si>
  <si>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</si>
  <si>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</si>
  <si>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</si>
  <si>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</si>
  <si>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</si>
  <si>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</si>
  <si>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</si>
  <si>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</si>
  <si>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</si>
  <si>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</si>
  <si>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</si>
  <si>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</si>
  <si>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</si>
  <si>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</si>
  <si>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</si>
  <si>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</si>
  <si>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</si>
  <si>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</si>
  <si>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</si>
  <si>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</si>
  <si>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</si>
  <si>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</si>
  <si>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</si>
  <si>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</si>
  <si>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</si>
  <si>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</si>
  <si>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</si>
  <si>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</si>
  <si>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</si>
  <si>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</si>
  <si>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</si>
  <si>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</si>
  <si>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</si>
  <si>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</si>
  <si>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</si>
  <si>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</si>
  <si>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</si>
  <si>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</si>
  <si>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</si>
  <si>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</si>
  <si>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</si>
  <si>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</si>
  <si>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</si>
  <si>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</si>
  <si>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</si>
  <si>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</si>
  <si>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</si>
  <si>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</si>
  <si>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</si>
  <si>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</si>
  <si>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</si>
  <si>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</si>
  <si>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</si>
  <si>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</si>
  <si>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</si>
  <si>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</si>
  <si>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</si>
  <si>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</si>
  <si>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</si>
  <si>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</si>
  <si>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</si>
  <si>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</si>
  <si>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</si>
  <si>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</si>
  <si>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</si>
  <si>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</si>
  <si>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</si>
  <si>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</si>
  <si>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</si>
  <si>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</si>
  <si>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</si>
  <si>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</si>
  <si>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</si>
  <si>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</si>
  <si>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</si>
  <si>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</si>
  <si>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</si>
  <si>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</si>
  <si>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</si>
  <si>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</si>
  <si>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</si>
  <si>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</si>
  <si>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</si>
  <si>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</si>
  <si>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</si>
  <si>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</si>
  <si>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</si>
  <si>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</si>
  <si>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</si>
  <si>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</si>
  <si>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</si>
  <si>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</si>
  <si>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</si>
  <si>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</si>
  <si>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</si>
  <si>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</si>
  <si>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</si>
  <si>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</si>
  <si>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</si>
  <si>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</si>
  <si>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</si>
  <si>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</si>
  <si>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</si>
  <si>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</si>
  <si>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</si>
  <si>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</si>
  <si>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</si>
  <si>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</si>
  <si>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</si>
  <si>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</si>
  <si>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</si>
  <si>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</si>
  <si>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</si>
  <si>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</si>
  <si>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</si>
  <si>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</si>
  <si>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</si>
  <si>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</si>
  <si>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</si>
  <si>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</si>
  <si>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</si>
  <si>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</si>
  <si>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</si>
  <si>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</si>
  <si>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</si>
  <si>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</si>
  <si>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</si>
  <si>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</si>
  <si>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</si>
  <si>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</si>
  <si>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</si>
  <si>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</si>
  <si>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</si>
  <si>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</si>
  <si>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</si>
  <si>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</si>
  <si>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</si>
  <si>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</si>
  <si>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</si>
  <si>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</si>
  <si>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</si>
  <si>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</si>
  <si>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</si>
  <si>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</si>
  <si>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</si>
  <si>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</si>
  <si>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</si>
  <si>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</si>
  <si>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</si>
  <si>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</si>
  <si>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</si>
  <si>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</si>
  <si>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</si>
  <si>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</si>
  <si>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</si>
  <si>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</si>
  <si>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</si>
  <si>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</si>
  <si>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</si>
  <si>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</si>
  <si>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</si>
  <si>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</si>
  <si>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</si>
  <si>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</si>
  <si>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</si>
  <si>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</si>
  <si>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</si>
  <si>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</si>
  <si>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</si>
  <si>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</si>
  <si>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</si>
  <si>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</si>
  <si>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</si>
  <si>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</si>
  <si>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</si>
  <si>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</si>
  <si>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</si>
  <si>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</si>
  <si>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</si>
  <si>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</si>
  <si>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</si>
  <si>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</si>
  <si>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</si>
  <si>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</si>
  <si>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</si>
  <si>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</si>
  <si>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</si>
  <si>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</si>
  <si>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</si>
  <si>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</si>
  <si>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</si>
  <si>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</si>
  <si>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</si>
  <si>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</si>
  <si>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</si>
  <si>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</si>
  <si>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</si>
  <si>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</si>
  <si>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</si>
  <si>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</si>
  <si>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</si>
  <si>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</si>
  <si>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</si>
  <si>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</si>
  <si>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</si>
  <si>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</si>
  <si>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</si>
  <si>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</si>
  <si>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</si>
  <si>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</si>
  <si>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</si>
  <si>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</si>
  <si>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</si>
  <si>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</si>
  <si>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</si>
  <si>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</si>
  <si>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</si>
  <si>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</si>
  <si>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</si>
  <si>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</si>
  <si>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</si>
  <si>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</si>
  <si>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</si>
  <si>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</si>
  <si>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</si>
  <si>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</si>
  <si>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</si>
  <si>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</si>
  <si>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</si>
  <si>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</si>
  <si>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</si>
  <si>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</si>
  <si>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</si>
  <si>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</si>
  <si>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</si>
  <si>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</si>
  <si>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</si>
  <si>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</si>
  <si>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</si>
  <si>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</si>
  <si>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</si>
  <si>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</si>
  <si>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</si>
  <si>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</si>
  <si>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</si>
  <si>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</si>
  <si>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</si>
  <si>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</si>
  <si>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</si>
  <si>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</si>
  <si>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</si>
  <si>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</si>
  <si>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</si>
  <si>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</si>
  <si>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</si>
  <si>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</si>
  <si>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</si>
  <si>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</si>
  <si>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</si>
  <si>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</si>
  <si>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</si>
  <si>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</si>
  <si>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</si>
  <si>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</si>
  <si>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</si>
  <si>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</si>
  <si>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</si>
  <si>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</si>
  <si>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</si>
  <si>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</si>
  <si>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</si>
  <si>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</si>
  <si>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</si>
  <si>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</si>
  <si>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</si>
  <si>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</si>
  <si>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</si>
  <si>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</si>
  <si>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</si>
  <si>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</si>
  <si>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</si>
  <si>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</si>
  <si>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</si>
  <si>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</si>
  <si>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</si>
  <si>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</si>
  <si>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</si>
  <si>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</si>
  <si>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</si>
  <si>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</si>
  <si>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</si>
  <si>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</si>
  <si>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</si>
  <si>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</si>
  <si>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</si>
  <si>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</si>
  <si>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</si>
  <si>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</si>
  <si>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</si>
  <si>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</si>
  <si>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</si>
  <si>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</si>
  <si>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</si>
  <si>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</si>
  <si>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</si>
  <si>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</si>
  <si>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</si>
  <si>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</si>
  <si>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</si>
  <si>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</si>
  <si>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</si>
  <si>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</si>
  <si>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</si>
  <si>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</si>
  <si>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</si>
  <si>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</si>
  <si>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</si>
  <si>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</si>
  <si>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</si>
  <si>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</si>
  <si>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</si>
  <si>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</si>
  <si>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</si>
  <si>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</si>
  <si>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</si>
  <si>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</si>
  <si>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</si>
  <si>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</si>
  <si>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</si>
  <si>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</si>
  <si>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</si>
  <si>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</si>
  <si>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</si>
  <si>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</si>
  <si>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</si>
  <si>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</si>
  <si>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</si>
  <si>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</si>
  <si>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</si>
  <si>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</si>
  <si>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</si>
  <si>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</si>
  <si>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</si>
  <si>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</si>
  <si>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</si>
  <si>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</si>
  <si>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</si>
  <si>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</si>
  <si>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</si>
  <si>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</si>
  <si>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</si>
  <si>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</si>
  <si>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</si>
  <si>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</si>
  <si>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</si>
  <si>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</si>
  <si>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</si>
  <si>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</si>
  <si>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</si>
  <si>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</si>
  <si>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</si>
  <si>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</si>
  <si>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</si>
  <si>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</si>
  <si>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</si>
  <si>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</si>
  <si>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</si>
  <si>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</si>
  <si>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</si>
  <si>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</si>
  <si>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</si>
  <si>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</si>
  <si>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</si>
  <si>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</si>
  <si>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</si>
  <si>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</si>
  <si>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</si>
  <si>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</si>
  <si>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</si>
  <si>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</si>
  <si>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</si>
  <si>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</si>
  <si>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</si>
  <si>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</si>
  <si>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</si>
  <si>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</si>
  <si>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</si>
  <si>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</si>
  <si>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</si>
  <si>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</si>
  <si>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</si>
  <si>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</si>
  <si>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</si>
  <si>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</si>
  <si>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</si>
  <si>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</si>
  <si>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</si>
  <si>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</si>
  <si>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</si>
  <si>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</si>
  <si>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</si>
  <si>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</si>
  <si>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</si>
  <si>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</si>
  <si>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</si>
  <si>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</si>
  <si>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</si>
  <si>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</si>
  <si>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</si>
  <si>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</si>
  <si>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</si>
  <si>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</si>
  <si>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</si>
  <si>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</si>
  <si>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</si>
  <si>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</si>
  <si>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</si>
  <si>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</si>
  <si>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</si>
  <si>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</si>
  <si>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</si>
  <si>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</si>
  <si>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</si>
  <si>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</si>
  <si>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</si>
  <si>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</si>
  <si>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</si>
  <si>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</si>
  <si>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</si>
  <si>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</si>
  <si>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</si>
  <si>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</si>
  <si>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</si>
  <si>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</si>
  <si>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</si>
  <si>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</si>
  <si>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</si>
  <si>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</si>
  <si>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</si>
  <si>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</si>
  <si>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</si>
  <si>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</si>
  <si>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</si>
  <si>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</si>
  <si>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</si>
  <si>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</si>
  <si>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</si>
  <si>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</si>
  <si>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</si>
  <si>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</si>
  <si>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</si>
  <si>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</si>
  <si>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</si>
  <si>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</si>
  <si>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</si>
  <si>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</si>
  <si>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</si>
  <si>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</si>
  <si>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</si>
  <si>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</si>
  <si>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</si>
  <si>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</si>
  <si>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</si>
  <si>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</si>
  <si>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</si>
  <si>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</si>
  <si>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</si>
  <si>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</si>
  <si>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</si>
  <si>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</si>
  <si>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</si>
  <si>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</si>
  <si>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</si>
  <si>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</si>
  <si>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</si>
  <si>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</si>
  <si>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</si>
  <si>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</si>
  <si>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</si>
  <si>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</si>
  <si>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</si>
  <si>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</si>
  <si>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</si>
  <si>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</si>
  <si>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</si>
  <si>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</si>
  <si>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</si>
  <si>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</si>
  <si>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</si>
  <si>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</si>
  <si>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</si>
  <si>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</si>
  <si>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</si>
  <si>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</si>
  <si>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</si>
  <si>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</si>
  <si>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</si>
  <si>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</si>
  <si>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</si>
  <si>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</si>
  <si>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</si>
  <si>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</si>
  <si>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</si>
  <si>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</si>
  <si>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</si>
  <si>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</si>
  <si>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</si>
  <si>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</si>
  <si>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</si>
  <si>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</si>
  <si>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</si>
  <si>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</si>
  <si>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</si>
  <si>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</si>
  <si>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</si>
  <si>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</si>
  <si>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</si>
  <si>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</si>
  <si>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</si>
  <si>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</si>
  <si>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</si>
  <si>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</si>
  <si>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</si>
  <si>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</si>
  <si>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</si>
  <si>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</si>
  <si>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</si>
  <si>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</si>
  <si>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</si>
  <si>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</si>
  <si>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</si>
  <si>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</si>
  <si>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</si>
  <si>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</si>
  <si>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</si>
  <si>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</si>
  <si>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</si>
  <si>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</si>
  <si>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</si>
  <si>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</si>
  <si>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</si>
  <si>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</si>
  <si>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</si>
  <si>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</si>
  <si>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</si>
  <si>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</si>
  <si>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</si>
  <si>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</si>
  <si>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</si>
  <si>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</si>
  <si>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</si>
  <si>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</si>
  <si>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</si>
  <si>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</si>
  <si>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</si>
  <si>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</si>
  <si>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</si>
  <si>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</si>
  <si>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</si>
  <si>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</si>
  <si>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</si>
  <si>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</si>
  <si>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</si>
  <si>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</si>
  <si>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</si>
  <si>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</si>
  <si>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</si>
  <si>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</si>
  <si>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</si>
  <si>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</si>
  <si>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</si>
  <si>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</si>
  <si>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</si>
  <si>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</si>
  <si>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</si>
  <si>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</si>
  <si>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</si>
  <si>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</si>
  <si>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</si>
  <si>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</si>
  <si>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</si>
  <si>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</si>
  <si>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</si>
  <si>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</si>
  <si>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</si>
  <si>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</si>
  <si>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</si>
  <si>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</si>
  <si>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</si>
  <si>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</si>
  <si>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</si>
  <si>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</si>
  <si>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</si>
  <si>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</si>
  <si>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</si>
  <si>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</si>
  <si>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</si>
  <si>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</si>
  <si>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</si>
  <si>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</si>
  <si>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</si>
  <si>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</si>
  <si>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</si>
  <si>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</si>
  <si>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</si>
  <si>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</si>
  <si>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</si>
  <si>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</si>
  <si>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</si>
  <si>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</si>
  <si>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</si>
  <si>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</si>
  <si>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</si>
  <si>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</si>
  <si>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</si>
  <si>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</si>
  <si>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</si>
  <si>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</si>
  <si>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</si>
  <si>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</si>
  <si>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</si>
  <si>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</si>
  <si>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</si>
  <si>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</si>
  <si>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</si>
  <si>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</si>
  <si>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</si>
  <si>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</si>
  <si>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</si>
  <si>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</si>
  <si>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</si>
  <si>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</si>
  <si>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</si>
  <si>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</si>
  <si>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</si>
  <si>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</si>
  <si>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</si>
  <si>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</si>
  <si>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</si>
  <si>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</si>
  <si>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</si>
  <si>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</si>
  <si>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</si>
  <si>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</si>
  <si>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</si>
  <si>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</si>
  <si>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</si>
  <si>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</si>
  <si>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</si>
  <si>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</si>
  <si>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</si>
  <si>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</si>
  <si>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</si>
  <si>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</si>
  <si>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</si>
  <si>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</si>
  <si>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</si>
  <si>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</si>
  <si>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</si>
  <si>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</si>
  <si>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</si>
  <si>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</si>
  <si>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</si>
  <si>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</si>
  <si>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</si>
  <si>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</si>
  <si>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</si>
  <si>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</si>
  <si>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</si>
  <si>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</si>
  <si>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</si>
  <si>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</si>
  <si>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</si>
  <si>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</si>
  <si>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</si>
  <si>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</si>
  <si>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</si>
  <si>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</si>
  <si>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</si>
  <si>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</si>
  <si>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</si>
  <si>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</si>
  <si>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</si>
  <si>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</si>
  <si>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</si>
  <si>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</si>
  <si>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</si>
  <si>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</si>
  <si>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</si>
  <si>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</si>
  <si>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</si>
  <si>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</si>
  <si>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</si>
  <si>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</si>
  <si>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</si>
  <si>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</si>
  <si>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</si>
  <si>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</si>
  <si>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</si>
  <si>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</si>
  <si>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</si>
  <si>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</si>
  <si>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</si>
  <si>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</si>
  <si>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</si>
  <si>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</si>
  <si>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</si>
  <si>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</si>
  <si>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</si>
  <si>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</si>
  <si>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</si>
  <si>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</si>
  <si>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</si>
  <si>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</si>
  <si>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</si>
  <si>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</si>
  <si>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</si>
  <si>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</si>
  <si>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</si>
  <si>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</si>
  <si>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</si>
  <si>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</si>
  <si>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</si>
  <si>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</si>
  <si>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</si>
  <si>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</si>
  <si>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</si>
  <si>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</si>
  <si>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</si>
  <si>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</si>
  <si>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</si>
  <si>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</si>
  <si>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</si>
  <si>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</si>
  <si>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</si>
  <si>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</si>
  <si>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</si>
  <si>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</si>
  <si>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</si>
  <si>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</si>
  <si>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</si>
  <si>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</si>
  <si>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</si>
  <si>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</si>
  <si>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</si>
  <si>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</si>
  <si>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</si>
  <si>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</si>
  <si>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</si>
  <si>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</si>
  <si>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</si>
  <si>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</si>
  <si>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</si>
  <si>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</si>
  <si>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</si>
  <si>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</si>
  <si>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</si>
  <si>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</si>
  <si>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</si>
  <si>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</si>
  <si>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</si>
  <si>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</si>
  <si>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</si>
  <si>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</si>
  <si>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</si>
  <si>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</si>
  <si>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</si>
  <si>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</si>
  <si>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</si>
  <si>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</si>
  <si>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</si>
  <si>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</si>
  <si>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</si>
  <si>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</si>
  <si>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</si>
  <si>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</si>
  <si>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</si>
  <si>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</si>
  <si>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</si>
  <si>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</si>
  <si>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</si>
  <si>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</si>
  <si>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</si>
  <si>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</si>
  <si>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</si>
  <si>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</si>
  <si>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</si>
  <si>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</si>
  <si>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</si>
  <si>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</si>
  <si>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</si>
  <si>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</si>
  <si>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</si>
  <si>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</si>
  <si>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</si>
  <si>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</si>
  <si>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</si>
  <si>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</si>
  <si>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</si>
  <si>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</si>
  <si>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</si>
  <si>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</si>
  <si>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</si>
  <si>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</si>
  <si>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</si>
  <si>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</si>
  <si>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</si>
  <si>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</si>
  <si>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</si>
  <si>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</si>
  <si>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</si>
  <si>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</si>
  <si>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</si>
  <si>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</si>
  <si>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</si>
  <si>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</si>
  <si>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</si>
  <si>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</si>
  <si>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</si>
  <si>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</si>
  <si>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</si>
  <si>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</si>
  <si>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</si>
  <si>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</si>
  <si>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</si>
  <si>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</si>
  <si>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</si>
  <si>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</si>
  <si>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</si>
  <si>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</si>
  <si>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</si>
  <si>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</si>
  <si>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</si>
  <si>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</si>
  <si>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</si>
  <si>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</si>
  <si>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</si>
  <si>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</si>
  <si>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</si>
  <si>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</si>
  <si>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</si>
  <si>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</si>
  <si>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</si>
  <si>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</si>
  <si>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</si>
  <si>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</si>
  <si>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</si>
  <si>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</si>
  <si>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</si>
  <si>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</si>
  <si>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</si>
  <si>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</si>
  <si>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</si>
  <si>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</si>
  <si>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</si>
  <si>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</si>
  <si>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</si>
  <si>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</si>
  <si>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</si>
  <si>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</si>
  <si>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</si>
  <si>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</si>
  <si>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</si>
  <si>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</si>
  <si>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</si>
  <si>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</si>
  <si>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</si>
  <si>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</si>
  <si>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</si>
  <si>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</si>
  <si>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</si>
  <si>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</si>
  <si>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</si>
  <si>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</si>
  <si>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</si>
  <si>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</si>
  <si>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</si>
  <si>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</si>
  <si>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</si>
  <si>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</si>
  <si>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</si>
  <si>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</si>
  <si>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</si>
  <si>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</si>
  <si>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</si>
  <si>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</si>
  <si>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</si>
  <si>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</si>
  <si>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</si>
  <si>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</si>
  <si>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</si>
  <si>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</si>
  <si>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</si>
  <si>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</si>
  <si>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</si>
  <si>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</si>
  <si>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</si>
  <si>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</si>
  <si>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</si>
  <si>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</si>
  <si>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</si>
  <si>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</si>
  <si>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</si>
  <si>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</si>
  <si>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</si>
  <si>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</si>
  <si>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</si>
  <si>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</si>
  <si>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</si>
  <si>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</si>
  <si>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</si>
  <si>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</si>
  <si>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</si>
  <si>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</si>
  <si>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</si>
  <si>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</si>
  <si>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</si>
  <si>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</si>
  <si>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</si>
  <si>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</si>
  <si>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</si>
  <si>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</si>
  <si>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</si>
  <si>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</si>
  <si>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</si>
  <si>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</si>
  <si>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</si>
  <si>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</si>
  <si>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</si>
  <si>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</si>
  <si>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</si>
  <si>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</si>
  <si>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</si>
  <si>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</si>
  <si>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</si>
  <si>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</si>
  <si>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</si>
  <si>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</si>
  <si>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</si>
  <si>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</si>
  <si>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</si>
  <si>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</si>
  <si>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</si>
  <si>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</si>
  <si>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</si>
  <si>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</si>
  <si>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</si>
  <si>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</si>
  <si>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</si>
  <si>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</si>
  <si>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</si>
  <si>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</si>
  <si>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</si>
  <si>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</si>
  <si>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</si>
  <si>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</si>
  <si>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</si>
  <si>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</si>
  <si>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</si>
  <si>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</si>
  <si>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</si>
  <si>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</si>
  <si>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</si>
  <si>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</si>
  <si>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</si>
  <si>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</si>
  <si>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</si>
  <si>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</si>
  <si>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</si>
  <si>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</si>
  <si>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</si>
  <si>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</si>
  <si>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</si>
  <si>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</si>
  <si>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</si>
  <si>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</si>
  <si>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</si>
  <si>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</si>
  <si>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</si>
  <si>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</si>
  <si>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</si>
  <si>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</si>
  <si>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</si>
  <si>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</si>
  <si>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</si>
  <si>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</si>
  <si>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</si>
  <si>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</si>
  <si>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</si>
  <si>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</si>
  <si>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</si>
  <si>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</si>
  <si>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</si>
  <si>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</si>
  <si>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</si>
  <si>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</si>
  <si>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</si>
  <si>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</si>
  <si>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</si>
  <si>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</si>
  <si>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</si>
  <si>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</si>
  <si>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</si>
  <si>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</si>
  <si>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</si>
  <si>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</si>
  <si>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</si>
  <si>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</si>
  <si>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</si>
  <si>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</si>
  <si>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</si>
  <si>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</si>
  <si>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</si>
  <si>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</si>
  <si>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</si>
  <si>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</si>
  <si>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</si>
  <si>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</si>
  <si>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</si>
  <si>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</si>
  <si>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</si>
  <si>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</si>
  <si>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</si>
  <si>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</si>
  <si>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</si>
  <si>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</si>
  <si>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</si>
  <si>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</si>
  <si>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</si>
  <si>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</si>
  <si>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</si>
  <si>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</si>
  <si>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</si>
  <si>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</si>
  <si>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</si>
  <si>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</si>
  <si>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</si>
  <si>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</si>
  <si>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</si>
  <si>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</si>
  <si>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</si>
  <si>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</si>
  <si>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</si>
  <si>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</si>
  <si>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</si>
  <si>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</si>
  <si>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</si>
  <si>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</si>
  <si>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</si>
  <si>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</si>
  <si>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</si>
  <si>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</si>
  <si>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</si>
  <si>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</si>
  <si>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</si>
  <si>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</si>
  <si>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</si>
  <si>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</si>
  <si>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</si>
  <si>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</si>
  <si>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</si>
  <si>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</si>
  <si>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</si>
  <si>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</si>
  <si>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</si>
  <si>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</si>
  <si>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</si>
  <si>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</si>
  <si>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</si>
  <si>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</si>
  <si>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</si>
  <si>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</si>
  <si>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</si>
  <si>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</si>
  <si>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</si>
  <si>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</si>
  <si>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</si>
  <si>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</si>
  <si>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</si>
  <si>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</si>
  <si>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</si>
  <si>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</si>
  <si>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</si>
  <si>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</si>
  <si>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</si>
  <si>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</si>
  <si>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</si>
  <si>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</si>
  <si>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</si>
  <si>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</si>
  <si>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</si>
  <si>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</si>
  <si>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</si>
  <si>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</si>
  <si>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</si>
  <si>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</si>
  <si>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</si>
  <si>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</si>
  <si>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</si>
  <si>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</si>
  <si>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</si>
  <si>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</si>
  <si>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</si>
  <si>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</si>
  <si>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</si>
  <si>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</si>
  <si>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</si>
  <si>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</si>
  <si>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</si>
  <si>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</si>
  <si>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</si>
  <si>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</si>
  <si>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</si>
  <si>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</si>
  <si>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</si>
  <si>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</si>
  <si>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</si>
  <si>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</si>
  <si>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</si>
  <si>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</si>
  <si>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</si>
  <si>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</si>
  <si>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</si>
  <si>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</si>
  <si>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</si>
  <si>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</si>
  <si>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</si>
  <si>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</si>
  <si>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</si>
  <si>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</si>
  <si>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</si>
  <si>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</si>
  <si>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</si>
  <si>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</si>
  <si>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</si>
  <si>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</si>
  <si>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</si>
  <si>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</si>
  <si>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</si>
  <si>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</si>
  <si>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</si>
  <si>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</si>
  <si>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</si>
  <si>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</si>
  <si>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</si>
  <si>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</si>
  <si>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</si>
  <si>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</si>
  <si>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</si>
  <si>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</si>
  <si>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</si>
  <si>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</si>
  <si>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</si>
  <si>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</si>
  <si>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</si>
  <si>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</si>
  <si>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</si>
  <si>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</si>
  <si>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</si>
  <si>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</si>
  <si>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</si>
  <si>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</si>
  <si>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</si>
  <si>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</si>
  <si>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</si>
  <si>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</si>
  <si>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</si>
  <si>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</si>
  <si>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</si>
  <si>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</si>
  <si>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</si>
  <si>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</si>
  <si>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</si>
  <si>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</si>
  <si>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</si>
  <si>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</si>
  <si>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</si>
  <si>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</si>
  <si>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</si>
  <si>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</si>
  <si>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</si>
  <si>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</si>
  <si>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</si>
  <si>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</si>
  <si>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</si>
  <si>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</si>
  <si>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</si>
  <si>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</si>
  <si>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</si>
  <si>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</si>
  <si>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</si>
  <si>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</si>
  <si>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</si>
  <si>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</si>
  <si>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</si>
  <si>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</si>
  <si>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</si>
  <si>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</si>
  <si>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</si>
  <si>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</si>
  <si>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</si>
  <si>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</si>
  <si>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</si>
  <si>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</si>
  <si>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</si>
  <si>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</si>
  <si>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</si>
  <si>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</si>
  <si>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</si>
  <si>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</si>
  <si>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</si>
  <si>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</si>
  <si>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</si>
  <si>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</si>
  <si>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</si>
  <si>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</si>
  <si>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</si>
  <si>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</si>
  <si>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</si>
  <si>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</si>
  <si>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</si>
  <si>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</si>
  <si>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</si>
  <si>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</si>
  <si>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</si>
  <si>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</si>
  <si>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</si>
  <si>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</si>
  <si>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</si>
  <si>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</si>
  <si>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</si>
  <si>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</si>
  <si>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</si>
  <si>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</si>
  <si>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</si>
  <si>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</si>
  <si>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</si>
  <si>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</si>
  <si>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</si>
  <si>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</si>
  <si>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</si>
  <si>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</si>
  <si>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</si>
  <si>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</si>
  <si>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</si>
  <si>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</si>
  <si>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</si>
  <si>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</si>
  <si>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</si>
  <si>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</si>
  <si>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</si>
  <si>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</si>
  <si>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</si>
  <si>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</si>
  <si>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</si>
  <si>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</si>
  <si>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</si>
  <si>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</si>
  <si>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</si>
  <si>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</si>
  <si>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</si>
  <si>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</si>
  <si>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</si>
  <si>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</si>
  <si>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</si>
  <si>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</si>
  <si>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</si>
  <si>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</si>
  <si>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</si>
  <si>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</si>
  <si>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</si>
  <si>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</si>
  <si>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</si>
  <si>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</si>
  <si>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</si>
  <si>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</si>
  <si>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</si>
  <si>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</si>
  <si>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</si>
  <si>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</si>
  <si>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</si>
  <si>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</si>
  <si>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</si>
  <si>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</si>
  <si>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</si>
  <si>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</si>
  <si>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</si>
  <si>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</si>
  <si>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</si>
  <si>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</si>
  <si>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</si>
  <si>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</si>
  <si>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</si>
  <si>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</si>
  <si>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</si>
  <si>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</si>
  <si>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</si>
  <si>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</si>
  <si>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</si>
  <si>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</si>
  <si>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</si>
  <si>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</si>
  <si>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</si>
  <si>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</si>
  <si>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</si>
  <si>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</si>
  <si>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</si>
  <si>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</si>
  <si>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</si>
  <si>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</si>
  <si>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</si>
  <si>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</si>
  <si>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</si>
  <si>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</si>
  <si>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</si>
  <si>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</si>
  <si>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</si>
  <si>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</si>
  <si>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</si>
  <si>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</si>
  <si>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</si>
  <si>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</si>
  <si>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</si>
  <si>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</si>
  <si>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</si>
  <si>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</si>
  <si>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</si>
  <si>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</si>
  <si>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</si>
  <si>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</si>
  <si>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</si>
  <si>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</si>
  <si>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</si>
  <si>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</si>
  <si>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</si>
  <si>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</si>
  <si>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</si>
  <si>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</si>
  <si>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</si>
  <si>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</si>
  <si>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</si>
  <si>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</si>
  <si>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</si>
  <si>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</si>
  <si>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</si>
  <si>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</si>
  <si>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</si>
  <si>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</si>
  <si>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</si>
  <si>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</si>
  <si>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</si>
  <si>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</si>
  <si>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</si>
  <si>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</si>
  <si>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</si>
  <si>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</si>
  <si>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</si>
  <si>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</si>
  <si>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</si>
  <si>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</si>
  <si>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</si>
  <si>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</si>
  <si>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</si>
  <si>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</si>
  <si>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</si>
  <si>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</si>
  <si>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</si>
  <si>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</si>
  <si>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</si>
  <si>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</si>
  <si>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</si>
  <si>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</si>
  <si>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</si>
  <si>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</si>
  <si>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</si>
  <si>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</si>
  <si>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</si>
  <si>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</si>
  <si>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</si>
  <si>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</si>
  <si>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</si>
  <si>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</si>
  <si>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</si>
  <si>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</si>
  <si>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</si>
  <si>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</si>
  <si>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</si>
  <si>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</si>
  <si>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</si>
  <si>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</si>
  <si>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</si>
  <si>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</si>
  <si>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</si>
  <si>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</si>
  <si>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</si>
  <si>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</si>
  <si>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</si>
  <si>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</si>
  <si>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</si>
  <si>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</si>
  <si>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</si>
  <si>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</si>
  <si>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</si>
  <si>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</si>
  <si>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</si>
  <si>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</si>
  <si>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</si>
  <si>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</si>
  <si>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</si>
  <si>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</si>
  <si>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</si>
  <si>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</si>
  <si>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</si>
  <si>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</si>
  <si>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</si>
  <si>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</si>
  <si>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</si>
  <si>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</si>
  <si>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</si>
  <si>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</si>
  <si>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</si>
  <si>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</si>
  <si>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</si>
  <si>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</si>
  <si>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</si>
  <si>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</si>
  <si>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</si>
  <si>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</si>
  <si>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</si>
  <si>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</si>
  <si>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</si>
  <si>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</si>
  <si>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</si>
  <si>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</si>
  <si>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</si>
  <si>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</si>
  <si>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</si>
  <si>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</si>
  <si>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</si>
  <si>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</si>
  <si>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</si>
  <si>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</si>
  <si>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</si>
  <si>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</si>
  <si>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</si>
  <si>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</si>
  <si>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</si>
  <si>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</si>
  <si>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</si>
  <si>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</si>
  <si>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</si>
  <si>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</si>
  <si>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</si>
  <si>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</si>
  <si>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</si>
  <si>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</si>
  <si>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</si>
  <si>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</si>
  <si>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</si>
  <si>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</si>
  <si>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</si>
  <si>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</si>
  <si>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</si>
  <si>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</si>
  <si>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</si>
  <si>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</si>
  <si>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</si>
  <si>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</si>
  <si>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</si>
  <si>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</si>
  <si>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</si>
  <si>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</si>
  <si>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</si>
  <si>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</si>
  <si>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</si>
  <si>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</si>
  <si>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</si>
  <si>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</si>
  <si>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</si>
  <si>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</si>
  <si>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</si>
  <si>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</si>
  <si>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</si>
  <si>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</si>
  <si>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</si>
  <si>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</si>
  <si>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</si>
  <si>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</si>
  <si>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</si>
  <si>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</si>
  <si>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</si>
  <si>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</si>
  <si>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</si>
  <si>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</si>
  <si>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</si>
  <si>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</si>
  <si>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</si>
  <si>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</si>
  <si>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</si>
  <si>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</si>
  <si>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</si>
  <si>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</si>
  <si>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</si>
  <si>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</si>
  <si>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</si>
  <si>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</si>
  <si>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</si>
  <si>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</si>
  <si>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</si>
  <si>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</si>
  <si>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</si>
  <si>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</si>
  <si>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</si>
  <si>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</si>
  <si>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</si>
  <si>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</si>
  <si>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</si>
  <si>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</si>
  <si>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</si>
  <si>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</si>
  <si>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</si>
  <si>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</si>
  <si>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</si>
  <si>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</si>
  <si>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</si>
  <si>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</si>
  <si>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</si>
  <si>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</si>
  <si>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</si>
  <si>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</si>
  <si>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</si>
  <si>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</si>
  <si>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</si>
  <si>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</si>
  <si>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</si>
  <si>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</si>
  <si>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</si>
  <si>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</si>
  <si>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</si>
  <si>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</si>
  <si>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</si>
  <si>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</si>
  <si>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</si>
  <si>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</si>
  <si>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</si>
  <si>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</si>
  <si>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</si>
  <si>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</si>
  <si>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</si>
  <si>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</si>
  <si>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</si>
  <si>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</si>
  <si>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</si>
  <si>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</si>
  <si>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</si>
  <si>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</si>
  <si>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</si>
  <si>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</si>
  <si>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</si>
  <si>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</si>
  <si>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</si>
  <si>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</si>
  <si>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</si>
  <si>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</si>
  <si>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</si>
  <si>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</si>
  <si>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</si>
  <si>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</si>
  <si>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</si>
  <si>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</si>
  <si>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</si>
  <si>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</si>
  <si>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</si>
  <si>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</si>
  <si>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</si>
  <si>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</si>
  <si>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</si>
  <si>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</si>
  <si>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</si>
  <si>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</si>
  <si>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</si>
  <si>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</si>
  <si>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</si>
  <si>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</si>
  <si>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</si>
  <si>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</si>
  <si>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</si>
  <si>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</si>
  <si>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</si>
  <si>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</si>
  <si>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</si>
  <si>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</si>
  <si>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</si>
  <si>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</si>
  <si>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</si>
  <si>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</si>
  <si>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</si>
  <si>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</si>
  <si>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</si>
  <si>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</si>
  <si>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</si>
  <si>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</si>
  <si>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</si>
  <si>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</si>
  <si>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</si>
  <si>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</si>
  <si>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</si>
  <si>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</si>
  <si>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</si>
  <si>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</si>
  <si>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</si>
  <si>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</si>
  <si>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</si>
  <si>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</si>
  <si>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</si>
  <si>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</si>
  <si>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</si>
  <si>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</si>
  <si>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</si>
  <si>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</si>
  <si>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</si>
  <si>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</si>
  <si>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</si>
  <si>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</si>
  <si>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</si>
  <si>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</si>
  <si>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</si>
  <si>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</si>
  <si>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</si>
  <si>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</si>
  <si>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</si>
  <si>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</si>
  <si>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</si>
  <si>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</si>
  <si>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</si>
  <si>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</si>
  <si>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</si>
  <si>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</si>
  <si>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</si>
  <si>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</si>
  <si>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</si>
  <si>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</si>
  <si>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</si>
  <si>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</si>
  <si>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</si>
  <si>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</si>
  <si>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</si>
  <si>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</si>
  <si>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</si>
  <si>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</si>
  <si>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</si>
  <si>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</si>
  <si>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</si>
  <si>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</si>
  <si>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</si>
  <si>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</si>
  <si>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</si>
  <si>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</si>
  <si>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</si>
  <si>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</si>
  <si>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</si>
  <si>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</si>
  <si>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</si>
  <si>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</si>
  <si>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</si>
  <si>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</si>
  <si>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</si>
  <si>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</si>
  <si>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</si>
  <si>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</si>
  <si>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</si>
  <si>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</si>
  <si>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</si>
  <si>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</si>
  <si>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</si>
  <si>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</si>
  <si>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</si>
  <si>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</si>
  <si>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</si>
  <si>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</si>
  <si>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</si>
  <si>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</si>
  <si>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</si>
  <si>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</si>
  <si>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</si>
  <si>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</si>
  <si>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</si>
  <si>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</si>
  <si>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</si>
  <si>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</si>
  <si>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</si>
  <si>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</si>
  <si>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</si>
  <si>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</si>
  <si>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</si>
  <si>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</si>
  <si>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</si>
  <si>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</si>
  <si>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</si>
  <si>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</si>
  <si>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</si>
  <si>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</si>
  <si>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</si>
  <si>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</si>
  <si>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</si>
  <si>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</si>
  <si>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</si>
  <si>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</si>
  <si>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</si>
  <si>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</si>
  <si>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</si>
  <si>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</si>
  <si>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</si>
  <si>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</si>
  <si>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</si>
  <si>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</si>
  <si>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</si>
  <si>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</si>
  <si>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</si>
  <si>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</si>
  <si>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</si>
  <si>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</si>
  <si>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</si>
  <si>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</si>
  <si>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</si>
  <si>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</si>
  <si>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</si>
  <si>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</si>
  <si>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</si>
  <si>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</si>
  <si>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</si>
  <si>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</si>
  <si>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</si>
  <si>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</si>
  <si>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</si>
  <si>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</si>
  <si>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</si>
  <si>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</si>
  <si>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</si>
  <si>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</si>
  <si>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</si>
  <si>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</si>
  <si>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</si>
  <si>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</si>
  <si>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</si>
  <si>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</si>
  <si>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</si>
  <si>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</si>
  <si>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</si>
  <si>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</si>
  <si>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</si>
  <si>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</si>
  <si>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</si>
  <si>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</si>
  <si>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</si>
  <si>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</si>
  <si>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</si>
  <si>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</si>
  <si>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</si>
  <si>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</si>
  <si>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</si>
  <si>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</si>
  <si>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</si>
  <si>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</si>
  <si>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</si>
  <si>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</si>
  <si>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</si>
  <si>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</si>
  <si>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</si>
  <si>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</si>
  <si>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</si>
  <si>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</si>
  <si>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</si>
  <si>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</si>
  <si>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</si>
  <si>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</si>
  <si>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</si>
  <si>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</si>
  <si>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</si>
  <si>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</si>
  <si>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</si>
  <si>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</si>
  <si>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</si>
  <si>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</si>
  <si>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</si>
  <si>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</si>
  <si>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</si>
  <si>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</si>
  <si>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</si>
  <si>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</si>
  <si>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</si>
  <si>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</si>
  <si>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</si>
  <si>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</si>
  <si>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</si>
  <si>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</si>
  <si>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</si>
  <si>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</si>
  <si>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</si>
  <si>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</si>
  <si>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</si>
  <si>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</si>
  <si>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</si>
  <si>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</si>
  <si>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</si>
  <si>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</si>
  <si>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</si>
  <si>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</si>
  <si>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</si>
  <si>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</si>
  <si>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</si>
  <si>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</si>
  <si>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</si>
  <si>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</si>
  <si>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</si>
  <si>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</si>
  <si>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</si>
  <si>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</si>
  <si>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</si>
  <si>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</si>
  <si>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</si>
  <si>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</si>
  <si>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</si>
  <si>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</si>
  <si>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</si>
  <si>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</si>
  <si>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</si>
  <si>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</si>
  <si>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</si>
  <si>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</si>
  <si>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</si>
  <si>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</si>
  <si>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</si>
  <si>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</si>
  <si>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</si>
  <si>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</si>
  <si>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</si>
  <si>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</si>
  <si>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</si>
  <si>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</si>
  <si>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</si>
  <si>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</si>
  <si>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</si>
  <si>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</si>
  <si>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</si>
  <si>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</si>
  <si>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</si>
  <si>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</si>
  <si>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</si>
  <si>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</si>
  <si>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</si>
  <si>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</si>
  <si>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</si>
  <si>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</si>
  <si>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</si>
  <si>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</si>
  <si>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</si>
  <si>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</si>
  <si>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</si>
  <si>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</si>
  <si>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</si>
  <si>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</si>
  <si>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</si>
  <si>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</si>
  <si>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</si>
  <si>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</si>
  <si>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</si>
  <si>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</si>
  <si>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</si>
  <si>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</si>
  <si>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</si>
  <si>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</si>
  <si>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</si>
  <si>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</si>
  <si>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</si>
  <si>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</si>
  <si>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</si>
  <si>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</si>
  <si>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</si>
  <si>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</si>
  <si>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</si>
  <si>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</si>
  <si>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</si>
  <si>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</si>
  <si>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</si>
  <si>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</si>
  <si>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</si>
  <si>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</si>
  <si>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</si>
  <si>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</si>
  <si>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</si>
  <si>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</si>
  <si>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</si>
  <si>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</si>
  <si>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</si>
  <si>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</si>
  <si>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</si>
  <si>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</si>
  <si>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</si>
  <si>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</si>
  <si>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</si>
  <si>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</si>
  <si>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</si>
  <si>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</si>
  <si>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</si>
  <si>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</si>
  <si>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</si>
  <si>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</si>
  <si>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</si>
  <si>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</si>
  <si>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</si>
  <si>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</si>
  <si>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</si>
  <si>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</si>
  <si>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</si>
  <si>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</si>
  <si>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</si>
  <si>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</si>
  <si>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</si>
  <si>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</si>
  <si>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</si>
  <si>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</si>
  <si>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</si>
  <si>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</si>
  <si>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</si>
  <si>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</si>
  <si>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</si>
  <si>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</si>
  <si>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</si>
  <si>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</si>
  <si>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</si>
  <si>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</si>
  <si>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</si>
  <si>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</si>
  <si>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</si>
  <si>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</si>
  <si>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</si>
  <si>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</si>
  <si>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</si>
  <si>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</si>
  <si>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</si>
  <si>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</si>
  <si>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</si>
  <si>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</si>
  <si>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</si>
  <si>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</si>
  <si>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</si>
  <si>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</si>
  <si>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</si>
  <si>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</si>
  <si>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</si>
  <si>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</si>
  <si>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</si>
  <si>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</si>
  <si>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</si>
  <si>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</si>
  <si>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</si>
  <si>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</si>
  <si>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</si>
  <si>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</si>
  <si>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</si>
  <si>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</si>
  <si>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</si>
  <si>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</si>
  <si>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</si>
  <si>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</si>
  <si>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</si>
  <si>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</si>
  <si>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</si>
  <si>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</si>
  <si>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</si>
  <si>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</si>
  <si>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</si>
  <si>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</si>
  <si>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</si>
  <si>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</si>
  <si>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</si>
  <si>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</si>
  <si>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</si>
  <si>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</si>
  <si>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</si>
  <si>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</si>
  <si>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</si>
  <si>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</si>
  <si>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</si>
  <si>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</si>
  <si>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</si>
  <si>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</si>
  <si>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</si>
  <si>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</si>
  <si>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</si>
  <si>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</si>
  <si>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</si>
  <si>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</si>
  <si>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</si>
  <si>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</si>
  <si>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</si>
  <si>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</si>
  <si>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</si>
  <si>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</si>
  <si>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</si>
  <si>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</si>
  <si>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</si>
  <si>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</si>
  <si>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</si>
  <si>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</si>
  <si>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</si>
  <si>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</si>
  <si>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</si>
  <si>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</si>
  <si>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</si>
  <si>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</si>
  <si>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</si>
  <si>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</si>
  <si>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</si>
  <si>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</si>
  <si>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</si>
  <si>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</si>
  <si>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</si>
  <si>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</si>
  <si>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</si>
  <si>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</si>
  <si>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</si>
  <si>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</si>
  <si>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</si>
  <si>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</si>
  <si>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</si>
  <si>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</si>
  <si>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</si>
  <si>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</si>
  <si>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</si>
  <si>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</si>
  <si>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</si>
  <si>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</si>
  <si>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</si>
  <si>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</si>
  <si>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</si>
  <si>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</si>
  <si>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</si>
  <si>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</si>
  <si>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</si>
  <si>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</si>
  <si>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</si>
  <si>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</si>
  <si>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</si>
  <si>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</si>
  <si>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</si>
  <si>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</si>
  <si>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</si>
  <si>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</si>
  <si>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</si>
  <si>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</si>
  <si>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</si>
  <si>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</si>
  <si>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</si>
  <si>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</si>
  <si>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</si>
  <si>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</si>
  <si>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</si>
  <si>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</si>
  <si>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</si>
  <si>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</si>
  <si>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</si>
  <si>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</si>
  <si>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</si>
  <si>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</si>
  <si>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</si>
  <si>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</si>
  <si>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</si>
  <si>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</si>
  <si>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</si>
  <si>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</si>
  <si>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</si>
  <si>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</si>
  <si>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</si>
  <si>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</si>
  <si>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</si>
  <si>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</si>
  <si>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</si>
  <si>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</si>
  <si>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</si>
  <si>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</si>
  <si>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</si>
  <si>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</si>
  <si>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</si>
  <si>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</si>
  <si>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</si>
  <si>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</si>
  <si>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</si>
  <si>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</si>
  <si>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</si>
  <si>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</si>
  <si>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</si>
  <si>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</si>
  <si>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</si>
  <si>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</si>
  <si>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</si>
  <si>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</si>
  <si>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</si>
  <si>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</si>
  <si>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</si>
  <si>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</si>
  <si>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</si>
  <si>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</si>
  <si>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</si>
  <si>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</si>
  <si>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</si>
  <si>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</si>
  <si>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</si>
  <si>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</si>
  <si>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</si>
  <si>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</si>
  <si>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</si>
  <si>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</si>
  <si>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</si>
  <si>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</si>
  <si>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</si>
  <si>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</si>
  <si>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</si>
  <si>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</si>
  <si>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</si>
  <si>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</si>
  <si>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</si>
  <si>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</si>
  <si>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</si>
  <si>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</si>
  <si>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</si>
  <si>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</si>
  <si>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</si>
  <si>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</si>
  <si>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</si>
  <si>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</si>
  <si>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</si>
  <si>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</si>
  <si>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</si>
  <si>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</si>
  <si>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</si>
  <si>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</si>
  <si>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</si>
  <si>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</si>
  <si>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</si>
  <si>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</si>
  <si>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</si>
  <si>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</si>
  <si>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</si>
  <si>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</si>
  <si>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</si>
  <si>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</si>
  <si>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</si>
  <si>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</si>
  <si>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</si>
  <si>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</si>
  <si>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</si>
  <si>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</si>
  <si>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</si>
  <si>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</si>
  <si>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</si>
  <si>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</si>
  <si>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</si>
  <si>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</si>
  <si>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</si>
  <si>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</si>
  <si>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</si>
  <si>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</si>
  <si>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</si>
  <si>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</si>
  <si>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</si>
  <si>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</si>
  <si>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</si>
  <si>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</si>
  <si>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</si>
  <si>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</si>
  <si>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</si>
  <si>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</si>
  <si>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</si>
  <si>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</si>
  <si>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</si>
  <si>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</si>
  <si>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</si>
  <si>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</si>
  <si>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</si>
  <si>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</si>
  <si>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</si>
  <si>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</si>
  <si>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</si>
  <si>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</si>
  <si>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</si>
  <si>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</si>
  <si>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</si>
  <si>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</si>
  <si>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</si>
  <si>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</si>
  <si>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</si>
  <si>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</si>
  <si>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</si>
  <si>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</si>
  <si>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</si>
  <si>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</si>
  <si>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</si>
  <si>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</si>
  <si>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</si>
  <si>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</si>
  <si>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</si>
  <si>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</si>
  <si>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</si>
  <si>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</si>
  <si>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</si>
  <si>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</si>
  <si>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</si>
  <si>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</si>
  <si>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</si>
  <si>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</si>
  <si>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</si>
  <si>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</si>
  <si>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</si>
  <si>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</si>
  <si>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</si>
  <si>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</si>
  <si>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</si>
  <si>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</si>
  <si>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</si>
  <si>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</si>
  <si>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</si>
  <si>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</si>
  <si>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</si>
  <si>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</si>
  <si>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</si>
  <si>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</si>
  <si>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</si>
  <si>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</si>
  <si>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</si>
  <si>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</si>
  <si>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</si>
  <si>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</si>
  <si>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</si>
  <si>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</si>
  <si>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</si>
  <si>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</si>
  <si>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</si>
  <si>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</si>
  <si>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</si>
  <si>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</si>
  <si>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</si>
  <si>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</si>
  <si>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</si>
  <si>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</si>
  <si>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</si>
  <si>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</si>
  <si>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</si>
  <si>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</si>
  <si>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</si>
  <si>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</si>
  <si>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</si>
  <si>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</si>
  <si>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</si>
  <si>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</si>
  <si>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</si>
  <si>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</si>
  <si>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</si>
  <si>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</si>
  <si>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</si>
  <si>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</si>
  <si>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</si>
  <si>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</si>
  <si>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</si>
  <si>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</si>
  <si>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</si>
  <si>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</si>
  <si>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</si>
  <si>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</si>
  <si>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</si>
  <si>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</si>
  <si>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</si>
  <si>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</si>
  <si>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</si>
  <si>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</si>
  <si>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</si>
  <si>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</si>
  <si>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</si>
  <si>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</si>
  <si>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</si>
  <si>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</si>
  <si>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</si>
  <si>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</si>
  <si>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</si>
  <si>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</si>
  <si>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</si>
  <si>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</si>
  <si>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</si>
  <si>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</si>
  <si>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</si>
  <si>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</si>
  <si>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</si>
  <si>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</si>
  <si>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</si>
  <si>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</si>
  <si>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</si>
  <si>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</si>
  <si>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</si>
  <si>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</si>
  <si>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</si>
  <si>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</si>
  <si>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</si>
  <si>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</si>
  <si>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</si>
  <si>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</si>
  <si>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</si>
  <si>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</si>
  <si>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</si>
  <si>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</si>
  <si>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</si>
  <si>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</si>
  <si>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</si>
  <si>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</si>
  <si>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</si>
  <si>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</si>
  <si>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</si>
  <si>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</si>
  <si>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</si>
  <si>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</si>
  <si>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</si>
  <si>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</si>
  <si>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</si>
  <si>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</si>
  <si>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</si>
  <si>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</si>
  <si>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</si>
  <si>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</si>
  <si>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</si>
  <si>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</si>
  <si>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</si>
  <si>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</si>
  <si>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</si>
  <si>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</si>
  <si>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</si>
  <si>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</si>
  <si>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</si>
  <si>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</si>
  <si>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</si>
  <si>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</si>
  <si>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</si>
  <si>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</si>
  <si>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</si>
  <si>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</si>
  <si>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</si>
  <si>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</si>
  <si>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</si>
  <si>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</si>
  <si>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</si>
  <si>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</si>
  <si>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</si>
  <si>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</si>
  <si>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</si>
  <si>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</si>
  <si>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</si>
  <si>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</si>
  <si>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</si>
  <si>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</si>
  <si>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</si>
  <si>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</si>
  <si>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</si>
  <si>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</si>
  <si>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</si>
  <si>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</si>
  <si>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</si>
  <si>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</si>
  <si>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</si>
  <si>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</si>
  <si>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</si>
  <si>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</si>
  <si>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</si>
  <si>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</si>
  <si>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</si>
  <si>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</si>
  <si>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</si>
  <si>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</si>
  <si>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</si>
  <si>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</si>
  <si>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</si>
  <si>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</si>
  <si>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</si>
  <si>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</si>
  <si>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</si>
  <si>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</si>
  <si>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</si>
  <si>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</si>
  <si>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</si>
  <si>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</si>
  <si>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</si>
  <si>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</si>
  <si>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</si>
  <si>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</si>
  <si>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</si>
  <si>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</si>
  <si>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</si>
  <si>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</si>
  <si>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</si>
  <si>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</si>
  <si>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</si>
  <si>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</si>
  <si>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</si>
  <si>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</si>
  <si>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</si>
  <si>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</si>
  <si>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</si>
  <si>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</si>
  <si>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</si>
  <si>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</si>
  <si>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</si>
  <si>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</si>
  <si>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</si>
  <si>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</si>
  <si>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</si>
  <si>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</si>
  <si>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</si>
  <si>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</si>
  <si>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</si>
  <si>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</si>
  <si>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</si>
  <si>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</si>
  <si>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</si>
  <si>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</si>
  <si>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</si>
  <si>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</si>
  <si>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</si>
  <si>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</si>
  <si>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</si>
  <si>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</si>
  <si>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</si>
  <si>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</si>
  <si>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</si>
  <si>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</si>
  <si>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</si>
  <si>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</si>
  <si>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</si>
  <si>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</si>
  <si>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</si>
  <si>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</si>
  <si>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</si>
  <si>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</si>
  <si>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</si>
  <si>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</si>
  <si>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</si>
  <si>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</si>
  <si>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</si>
  <si>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</si>
  <si>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</si>
  <si>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</si>
  <si>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</si>
  <si>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</si>
  <si>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</si>
  <si>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</si>
  <si>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</si>
  <si>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</si>
  <si>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</si>
  <si>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</si>
  <si>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</si>
  <si>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</si>
  <si>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</si>
  <si>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</si>
  <si>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</si>
  <si>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</si>
  <si>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</si>
  <si>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</si>
  <si>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</si>
  <si>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</si>
  <si>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</si>
  <si>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</si>
  <si>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</si>
  <si>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</si>
  <si>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</si>
  <si>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</si>
  <si>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</si>
  <si>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</si>
  <si>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</si>
  <si>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</si>
  <si>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</si>
  <si>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</si>
  <si>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</si>
  <si>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</si>
  <si>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</si>
  <si>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</si>
  <si>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</si>
  <si>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</si>
  <si>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</si>
  <si>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</si>
  <si>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</si>
  <si>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</si>
  <si>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</si>
  <si>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</si>
  <si>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</si>
  <si>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</si>
  <si>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</si>
  <si>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</si>
  <si>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</si>
  <si>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</si>
  <si>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</si>
  <si>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</si>
  <si>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</si>
  <si>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</si>
  <si>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</si>
  <si>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</si>
  <si>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</si>
  <si>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</si>
  <si>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</si>
  <si>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</si>
  <si>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</si>
  <si>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</si>
  <si>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</si>
  <si>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</si>
  <si>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</si>
  <si>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</si>
  <si>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</si>
  <si>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</si>
  <si>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</si>
  <si>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</si>
  <si>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</si>
  <si>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</si>
  <si>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</si>
  <si>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</si>
  <si>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</si>
  <si>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</si>
  <si>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</si>
  <si>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</si>
  <si>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</si>
  <si>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</si>
  <si>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</si>
  <si>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</si>
  <si>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</si>
  <si>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</si>
  <si>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</si>
  <si>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</si>
  <si>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</si>
  <si>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</si>
  <si>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</si>
  <si>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</si>
  <si>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</si>
  <si>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</si>
  <si>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</si>
  <si>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</si>
  <si>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</si>
  <si>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</si>
  <si>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</si>
  <si>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</si>
  <si>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</si>
  <si>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</si>
  <si>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</si>
  <si>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</si>
  <si>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</si>
  <si>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</si>
  <si>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</si>
  <si>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</si>
  <si>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</si>
  <si>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</si>
  <si>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</si>
  <si>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</si>
  <si>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</si>
  <si>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</si>
  <si>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</si>
  <si>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</si>
  <si>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</si>
  <si>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</si>
  <si>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</si>
  <si>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</si>
  <si>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</si>
  <si>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</si>
  <si>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</si>
  <si>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</si>
  <si>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</si>
  <si>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</si>
  <si>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</si>
  <si>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</si>
  <si>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</si>
  <si>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</si>
  <si>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</si>
  <si>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</si>
  <si>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</si>
  <si>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</si>
  <si>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</si>
  <si>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</si>
  <si>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</si>
  <si>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</si>
  <si>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</si>
  <si>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</si>
  <si>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</si>
  <si>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</si>
  <si>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</si>
  <si>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</si>
  <si>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</si>
  <si>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</si>
  <si>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</si>
  <si>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</si>
  <si>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</si>
  <si>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</si>
  <si>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</si>
  <si>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</si>
  <si>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</si>
  <si>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</si>
  <si>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</si>
  <si>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</si>
  <si>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</si>
  <si>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</si>
  <si>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</si>
  <si>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</si>
  <si>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</si>
  <si>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</si>
  <si>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</si>
  <si>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</si>
  <si>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</si>
  <si>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</si>
  <si>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</si>
  <si>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</si>
  <si>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</si>
  <si>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</si>
  <si>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</si>
  <si>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</si>
  <si>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</si>
  <si>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</si>
  <si>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</si>
  <si>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</si>
  <si>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</si>
  <si>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</si>
  <si>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</si>
  <si>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</si>
  <si>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</si>
  <si>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</si>
  <si>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</si>
  <si>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</si>
  <si>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</si>
  <si>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</si>
  <si>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</si>
  <si>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</si>
  <si>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</si>
  <si>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</si>
  <si>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</si>
  <si>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</si>
  <si>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</si>
  <si>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</si>
  <si>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</si>
  <si>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</si>
  <si>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</si>
  <si>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</si>
  <si>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</si>
  <si>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</si>
  <si>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</si>
  <si>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</si>
  <si>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</si>
  <si>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</si>
  <si>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</si>
  <si>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</si>
  <si>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</si>
  <si>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</si>
  <si>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</si>
  <si>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</si>
  <si>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</si>
  <si>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</si>
  <si>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</si>
  <si>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</si>
  <si>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</si>
  <si>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</si>
  <si>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</si>
  <si>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</si>
  <si>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</si>
  <si>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</si>
  <si>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</si>
  <si>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</si>
  <si>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</si>
  <si>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</si>
  <si>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</si>
  <si>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</si>
  <si>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</si>
  <si>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</si>
  <si>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</si>
  <si>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</si>
  <si>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</si>
  <si>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</si>
  <si>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</si>
  <si>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</si>
  <si>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</si>
  <si>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</si>
  <si>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</si>
  <si>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</si>
  <si>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</si>
  <si>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</si>
  <si>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</si>
  <si>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</si>
  <si>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</si>
  <si>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</si>
  <si>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</si>
  <si>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</si>
  <si>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</si>
  <si>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</si>
  <si>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</si>
  <si>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</si>
  <si>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</si>
  <si>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</si>
  <si>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</si>
  <si>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</si>
  <si>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</si>
  <si>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</si>
  <si>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</si>
  <si>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</si>
  <si>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</si>
  <si>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</si>
  <si>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</si>
  <si>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</si>
  <si>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</si>
  <si>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</si>
  <si>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</si>
  <si>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</si>
  <si>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</si>
  <si>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</si>
  <si>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</si>
  <si>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</si>
  <si>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</si>
  <si>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</si>
  <si>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</si>
  <si>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</si>
  <si>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</si>
  <si>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</si>
  <si>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</si>
  <si>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</si>
  <si>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</si>
  <si>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</si>
  <si>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</si>
  <si>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</si>
  <si>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</si>
  <si>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</si>
  <si>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</si>
  <si>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</si>
  <si>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</si>
  <si>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</si>
  <si>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</si>
  <si>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</si>
  <si>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</si>
  <si>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</si>
  <si>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</si>
  <si>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</si>
  <si>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</si>
  <si>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</si>
  <si>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</si>
  <si>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</si>
  <si>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</si>
  <si>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</si>
  <si>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</si>
  <si>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</si>
  <si>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</si>
  <si>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</si>
  <si>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</si>
  <si>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</si>
  <si>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</si>
  <si>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</si>
  <si>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</si>
  <si>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</si>
  <si>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</si>
  <si>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</si>
  <si>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</si>
  <si>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</si>
  <si>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</si>
  <si>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</si>
  <si>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</si>
  <si>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</si>
  <si>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</si>
  <si>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</si>
  <si>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</si>
  <si>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</si>
  <si>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</si>
  <si>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</si>
  <si>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</si>
  <si>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</si>
  <si>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</si>
  <si>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</si>
  <si>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</si>
  <si>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</si>
  <si>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</si>
  <si>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</si>
  <si>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</si>
  <si>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</si>
  <si>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</si>
  <si>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</si>
  <si>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</si>
  <si>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</si>
  <si>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</si>
  <si>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</si>
  <si>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</si>
  <si>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</si>
  <si>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</si>
  <si>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</si>
  <si>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</si>
  <si>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</si>
  <si>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</si>
  <si>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</si>
  <si>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</si>
  <si>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</si>
  <si>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</si>
  <si>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</si>
  <si>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</si>
  <si>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</si>
  <si>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</si>
  <si>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</si>
  <si>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</si>
  <si>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</si>
  <si>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</si>
  <si>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</si>
  <si>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</si>
  <si>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</si>
  <si>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</si>
  <si>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</si>
  <si>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</si>
  <si>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</si>
  <si>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</si>
  <si>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</si>
  <si>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</si>
  <si>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</si>
  <si>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</si>
  <si>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</si>
  <si>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</si>
  <si>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</si>
  <si>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</si>
  <si>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</si>
  <si>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</si>
  <si>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</si>
  <si>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</si>
  <si>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</si>
  <si>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</si>
  <si>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</si>
  <si>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</si>
  <si>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</si>
  <si>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</si>
  <si>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</si>
  <si>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</si>
  <si>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</si>
  <si>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</si>
  <si>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</si>
  <si>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</si>
  <si>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</si>
  <si>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</si>
  <si>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</si>
  <si>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</si>
  <si>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</si>
  <si>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</si>
  <si>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</si>
  <si>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</si>
  <si>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</si>
  <si>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</si>
  <si>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</si>
  <si>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</si>
  <si>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</si>
  <si>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</si>
  <si>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</si>
  <si>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</si>
  <si>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</si>
  <si>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</si>
  <si>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</si>
  <si>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</si>
  <si>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</si>
  <si>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</si>
  <si>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</si>
  <si>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</si>
  <si>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</si>
  <si>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</si>
  <si>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</si>
  <si>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</si>
  <si>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</si>
  <si>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</si>
  <si>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</si>
  <si>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</si>
  <si>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</si>
  <si>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</si>
  <si>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</si>
  <si>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</si>
  <si>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</si>
  <si>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</si>
  <si>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</si>
  <si>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</si>
  <si>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</si>
  <si>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</si>
  <si>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</si>
  <si>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</si>
  <si>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</si>
  <si>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</si>
  <si>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</si>
  <si>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</si>
  <si>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</si>
  <si>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</si>
  <si>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</si>
  <si>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</si>
  <si>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</si>
  <si>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</si>
  <si>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</si>
  <si>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</si>
  <si>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</si>
  <si>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</si>
  <si>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</si>
  <si>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</si>
  <si>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</si>
  <si>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</si>
  <si>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</si>
  <si>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</si>
  <si>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</si>
  <si>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</si>
  <si>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</si>
  <si>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</si>
  <si>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</si>
  <si>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</si>
  <si>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</si>
  <si>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</si>
  <si>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</si>
  <si>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</si>
  <si>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</si>
  <si>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</si>
  <si>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</si>
  <si>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</si>
  <si>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</si>
  <si>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</si>
  <si>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</si>
  <si>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</si>
  <si>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</si>
  <si>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</si>
  <si>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</si>
  <si>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</si>
  <si>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</si>
  <si>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</si>
  <si>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</si>
  <si>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</si>
  <si>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</si>
  <si>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</si>
  <si>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</si>
  <si>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</si>
  <si>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</si>
  <si>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</si>
  <si>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</si>
  <si>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</si>
  <si>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</si>
  <si>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</si>
  <si>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</si>
  <si>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</si>
  <si>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</si>
  <si>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</si>
  <si>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</si>
  <si>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</si>
  <si>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</si>
  <si>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</si>
  <si>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</si>
  <si>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</si>
  <si>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</si>
  <si>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</si>
  <si>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</si>
  <si>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</si>
  <si>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</si>
  <si>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</si>
  <si>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</si>
  <si>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</si>
  <si>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</si>
  <si>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</si>
  <si>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</si>
  <si>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</si>
  <si>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</si>
  <si>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</si>
  <si>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</si>
  <si>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</si>
  <si>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</si>
  <si>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</si>
  <si>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</si>
  <si>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</si>
  <si>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</si>
  <si>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</si>
  <si>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</si>
  <si>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</si>
  <si>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</si>
  <si>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</si>
  <si>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</si>
  <si>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</si>
  <si>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</si>
  <si>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</si>
  <si>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</si>
  <si>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</si>
  <si>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</si>
  <si>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</si>
  <si>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</si>
  <si>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</si>
  <si>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</si>
  <si>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</si>
  <si>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</si>
  <si>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</si>
  <si>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</si>
  <si>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</si>
  <si>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</si>
  <si>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</si>
  <si>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</si>
  <si>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</si>
  <si>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</si>
  <si>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</si>
  <si>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</si>
  <si>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</si>
  <si>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</si>
  <si>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</si>
  <si>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</si>
  <si>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</si>
  <si>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</si>
  <si>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</si>
  <si>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</si>
  <si>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</si>
  <si>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</si>
  <si>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</si>
  <si>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</si>
  <si>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</si>
  <si>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</si>
  <si>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</si>
  <si>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</si>
  <si>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</si>
  <si>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</si>
  <si>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</si>
  <si>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</si>
  <si>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</si>
  <si>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</si>
  <si>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</si>
  <si>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</si>
  <si>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</si>
  <si>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</si>
  <si>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</si>
  <si>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</si>
  <si>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</si>
  <si>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</si>
  <si>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</si>
  <si>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</si>
  <si>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</si>
  <si>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</si>
  <si>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</si>
  <si>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</si>
  <si>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</si>
  <si>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</si>
  <si>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</si>
  <si>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</si>
  <si>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</si>
  <si>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</si>
  <si>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</si>
  <si>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</si>
  <si>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</si>
  <si>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</si>
  <si>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</si>
  <si>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</si>
  <si>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</si>
  <si>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</si>
  <si>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</si>
  <si>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</si>
  <si>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</si>
  <si>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</si>
  <si>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</si>
  <si>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</si>
  <si>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</si>
  <si>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</si>
  <si>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</si>
  <si>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</si>
  <si>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</si>
  <si>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</si>
  <si>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</si>
  <si>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</si>
  <si>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</si>
  <si>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</si>
  <si>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</si>
  <si>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</si>
  <si>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</si>
  <si>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</si>
  <si>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</si>
  <si>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</si>
  <si>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</si>
  <si>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</si>
  <si>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</si>
  <si>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</si>
  <si>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</si>
  <si>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</si>
  <si>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</si>
  <si>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</si>
  <si>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</si>
  <si>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</si>
  <si>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</si>
  <si>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</si>
  <si>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</si>
  <si>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</si>
  <si>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</si>
  <si>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</si>
  <si>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</si>
  <si>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</si>
  <si>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</si>
  <si>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</si>
  <si>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</si>
  <si>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</si>
  <si>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</si>
  <si>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</si>
  <si>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</si>
  <si>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</si>
  <si>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</si>
  <si>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</si>
  <si>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</si>
  <si>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</si>
  <si>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</si>
  <si>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</si>
  <si>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</si>
  <si>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</si>
  <si>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</si>
  <si>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</si>
  <si>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</si>
  <si>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</si>
  <si>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</si>
  <si>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</si>
  <si>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</si>
  <si>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</si>
  <si>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</si>
  <si>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</si>
  <si>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</si>
  <si>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</si>
  <si>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</si>
  <si>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</si>
  <si>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</si>
  <si>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</si>
  <si>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</si>
  <si>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</si>
  <si>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</si>
  <si>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</si>
  <si>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</si>
  <si>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</si>
  <si>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</si>
  <si>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</si>
  <si>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</si>
  <si>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</si>
  <si>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</si>
  <si>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</si>
  <si>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</si>
  <si>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</si>
  <si>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</si>
  <si>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</si>
  <si>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</si>
  <si>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</si>
  <si>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</si>
  <si>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</si>
  <si>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</si>
  <si>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</si>
  <si>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</si>
  <si>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</si>
  <si>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</si>
  <si>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</si>
  <si>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</si>
  <si>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</si>
  <si>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</si>
  <si>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</si>
  <si>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</si>
  <si>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</si>
  <si>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</si>
  <si>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</si>
  <si>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</si>
  <si>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</si>
  <si>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</si>
  <si>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</si>
  <si>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</si>
  <si>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</si>
  <si>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</si>
  <si>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</si>
  <si>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</si>
  <si>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</si>
  <si>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</si>
  <si>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</si>
  <si>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</si>
  <si>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</si>
  <si>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</si>
  <si>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</si>
  <si>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</si>
  <si>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</si>
  <si>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</si>
  <si>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</si>
  <si>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</si>
  <si>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</si>
  <si>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</si>
  <si>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</si>
  <si>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</si>
  <si>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</si>
  <si>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</si>
  <si>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</si>
  <si>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</si>
  <si>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</si>
  <si>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</si>
  <si>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</si>
  <si>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</si>
  <si>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</si>
  <si>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</si>
  <si>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</si>
  <si>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</si>
  <si>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</si>
  <si>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</si>
  <si>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</si>
  <si>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</si>
  <si>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</si>
  <si>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</si>
  <si>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</si>
  <si>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</si>
  <si>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</si>
  <si>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</si>
  <si>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</si>
  <si>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</si>
  <si>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</si>
  <si>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</si>
  <si>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</si>
  <si>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</si>
  <si>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</si>
  <si>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</si>
  <si>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</si>
  <si>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</si>
  <si>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</si>
  <si>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</si>
  <si>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</si>
  <si>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</si>
  <si>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</si>
  <si>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</si>
  <si>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</si>
  <si>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</si>
  <si>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</si>
  <si>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</si>
  <si>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</si>
  <si>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</si>
  <si>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</si>
  <si>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</si>
  <si>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</si>
  <si>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</si>
  <si>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</si>
  <si>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</si>
  <si>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</si>
  <si>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</si>
  <si>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</si>
  <si>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</si>
  <si>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</si>
  <si>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</si>
  <si>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</si>
  <si>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</si>
  <si>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</si>
  <si>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</si>
  <si>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</si>
  <si>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</si>
  <si>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</si>
  <si>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</si>
  <si>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</si>
  <si>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</si>
  <si>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</si>
  <si>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</si>
  <si>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</si>
  <si>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</si>
  <si>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</si>
  <si>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</si>
  <si>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</si>
  <si>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</si>
  <si>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</si>
  <si>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</si>
  <si>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</si>
  <si>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</si>
  <si>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</si>
  <si>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</si>
  <si>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</si>
  <si>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</si>
  <si>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</si>
  <si>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</si>
  <si>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</si>
  <si>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</si>
  <si>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</si>
  <si>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</si>
  <si>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</si>
  <si>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</si>
  <si>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</si>
  <si>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</si>
  <si>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</si>
  <si>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</si>
  <si>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</si>
  <si>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</si>
  <si>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</si>
  <si>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</si>
  <si>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</si>
  <si>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</si>
  <si>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</si>
  <si>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</si>
  <si>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</si>
  <si>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</si>
  <si>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</si>
  <si>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</si>
  <si>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</si>
  <si>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</si>
  <si>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</si>
  <si>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</si>
  <si>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</si>
  <si>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</si>
  <si>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</si>
  <si>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</si>
  <si>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</si>
  <si>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</si>
  <si>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</si>
  <si>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</si>
  <si>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</si>
  <si>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</si>
  <si>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</si>
  <si>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</si>
  <si>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</si>
  <si>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</si>
  <si>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</si>
  <si>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</si>
  <si>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</si>
  <si>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</si>
  <si>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</si>
  <si>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</si>
  <si>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</si>
  <si>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</si>
  <si>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</si>
  <si>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</si>
  <si>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</si>
  <si>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</si>
  <si>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</si>
  <si>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</si>
  <si>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</si>
  <si>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</si>
  <si>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</si>
  <si>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</si>
  <si>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</si>
  <si>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</si>
  <si>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</si>
  <si>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</si>
  <si>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</si>
  <si>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</si>
  <si>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</si>
  <si>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</si>
  <si>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</si>
  <si>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</si>
  <si>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</si>
  <si>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</si>
  <si>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</si>
  <si>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</si>
  <si>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</si>
  <si>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</si>
  <si>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</si>
  <si>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</si>
  <si>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</si>
  <si>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</si>
  <si>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</si>
  <si>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</si>
  <si>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</si>
  <si>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</si>
  <si>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</si>
  <si>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</si>
  <si>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</si>
  <si>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</si>
  <si>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</si>
  <si>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</si>
  <si>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</si>
  <si>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</si>
  <si>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</si>
  <si>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</si>
  <si>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</si>
  <si>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</si>
  <si>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</si>
  <si>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</si>
  <si>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</si>
  <si>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</si>
  <si>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</si>
  <si>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</si>
  <si>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</si>
  <si>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</si>
  <si>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</si>
  <si>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</si>
  <si>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</si>
  <si>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</si>
  <si>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</si>
  <si>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</si>
  <si>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</si>
  <si>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</si>
  <si>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</si>
  <si>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</si>
  <si>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</si>
  <si>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</si>
  <si>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</si>
  <si>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</si>
  <si>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</si>
  <si>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</si>
  <si>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</si>
  <si>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</si>
  <si>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</si>
  <si>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</si>
  <si>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</si>
  <si>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</si>
  <si>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</si>
  <si>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</si>
  <si>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</si>
  <si>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</si>
  <si>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</si>
  <si>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</si>
  <si>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</si>
  <si>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</si>
  <si>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</si>
  <si>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</si>
  <si>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</si>
  <si>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</si>
  <si>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</si>
  <si>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</si>
  <si>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</si>
  <si>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</si>
  <si>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</si>
  <si>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</si>
  <si>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</si>
  <si>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</si>
  <si>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</si>
  <si>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</si>
  <si>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</si>
  <si>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</si>
  <si>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</si>
  <si>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</si>
  <si>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</si>
  <si>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</si>
  <si>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</si>
  <si>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</si>
  <si>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</si>
  <si>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</si>
  <si>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</si>
  <si>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</si>
  <si>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</si>
  <si>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</si>
  <si>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</si>
  <si>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</si>
  <si>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</si>
  <si>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</si>
  <si>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</si>
  <si>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</si>
  <si>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</si>
  <si>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</si>
  <si>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</si>
  <si>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</si>
  <si>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</si>
  <si>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</si>
  <si>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</si>
  <si>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</si>
  <si>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</si>
  <si>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</si>
  <si>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</si>
  <si>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</si>
  <si>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</si>
  <si>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</si>
  <si>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</si>
  <si>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</si>
  <si>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</si>
  <si>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</si>
  <si>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</si>
  <si>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</si>
  <si>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</si>
  <si>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</si>
  <si>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</si>
  <si>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</si>
  <si>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</si>
  <si>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</si>
  <si>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</si>
  <si>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</si>
  <si>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</si>
  <si>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</si>
  <si>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</si>
  <si>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</si>
  <si>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</si>
  <si>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</si>
  <si>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</si>
  <si>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</si>
  <si>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</si>
  <si>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</si>
  <si>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</si>
  <si>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</si>
  <si>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</si>
  <si>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</si>
  <si>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</si>
  <si>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</si>
  <si>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</si>
  <si>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</si>
  <si>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</si>
  <si>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</si>
  <si>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</si>
  <si>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</si>
  <si>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</si>
  <si>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</si>
  <si>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</si>
  <si>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</si>
  <si>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</si>
  <si>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</si>
  <si>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</si>
  <si>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</si>
  <si>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</si>
  <si>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</si>
  <si>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</si>
  <si>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</si>
  <si>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</si>
  <si>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</si>
  <si>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</si>
  <si>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</si>
  <si>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</si>
  <si>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</si>
  <si>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</si>
  <si>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</si>
  <si>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</si>
  <si>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</si>
  <si>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</si>
  <si>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</si>
  <si>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</si>
  <si>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</si>
  <si>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</si>
  <si>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</si>
  <si>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</si>
  <si>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</si>
  <si>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</si>
  <si>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</si>
  <si>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</si>
  <si>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</si>
  <si>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</si>
  <si>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</si>
  <si>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</si>
  <si>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</si>
  <si>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</si>
  <si>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</si>
  <si>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</si>
  <si>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</si>
  <si>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</si>
  <si>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</si>
  <si>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</si>
  <si>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</si>
  <si>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</si>
  <si>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</si>
  <si>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</si>
  <si>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</si>
  <si>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</si>
  <si>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</si>
  <si>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</si>
  <si>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</si>
  <si>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</si>
  <si>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</si>
  <si>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</si>
  <si>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</si>
  <si>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</si>
  <si>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</si>
  <si>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</si>
  <si>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</si>
  <si>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</si>
  <si>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</si>
  <si>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</si>
  <si>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</si>
  <si>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</si>
  <si>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</si>
  <si>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</si>
  <si>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</si>
  <si>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</si>
  <si>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</si>
  <si>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</si>
  <si>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</si>
  <si>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</si>
  <si>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</si>
  <si>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</si>
  <si>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</si>
  <si>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</si>
  <si>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</si>
  <si>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</si>
  <si>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</si>
  <si>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</si>
  <si>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</si>
  <si>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</si>
  <si>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</si>
  <si>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</si>
  <si>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</si>
  <si>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</si>
  <si>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</si>
  <si>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</si>
  <si>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</si>
  <si>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</si>
  <si>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</si>
  <si>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</si>
  <si>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</si>
  <si>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</si>
  <si>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</si>
  <si>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</si>
  <si>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</si>
  <si>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</si>
  <si>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</si>
  <si>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</si>
  <si>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</si>
  <si>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</si>
  <si>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</si>
  <si>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</si>
  <si>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</si>
  <si>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</si>
  <si>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</si>
  <si>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</si>
  <si>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</si>
  <si>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</si>
  <si>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</si>
  <si>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</si>
  <si>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</si>
  <si>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</si>
  <si>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</si>
  <si>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</si>
  <si>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</si>
  <si>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</si>
  <si>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</si>
  <si>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</si>
  <si>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</si>
  <si>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</si>
  <si>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</si>
  <si>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</si>
  <si>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</si>
  <si>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</si>
  <si>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</si>
  <si>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</si>
  <si>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</si>
  <si>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</si>
  <si>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</si>
  <si>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</si>
  <si>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</si>
  <si>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</si>
  <si>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</si>
  <si>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</si>
  <si>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</si>
  <si>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</si>
  <si>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</si>
  <si>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</si>
  <si>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</si>
  <si>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</si>
  <si>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</si>
  <si>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</si>
  <si>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</si>
  <si>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</si>
  <si>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</si>
  <si>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</si>
  <si>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</si>
  <si>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</si>
  <si>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</si>
  <si>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</si>
  <si>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</si>
  <si>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</si>
  <si>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</si>
  <si>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</si>
  <si>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</si>
  <si>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</si>
  <si>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</si>
  <si>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</si>
  <si>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</si>
  <si>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</si>
  <si>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</si>
  <si>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</si>
  <si>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</si>
  <si>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</si>
  <si>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</si>
  <si>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</si>
  <si>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</si>
  <si>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</si>
  <si>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</si>
  <si>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</si>
  <si>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</si>
  <si>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</si>
  <si>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</si>
  <si>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</si>
  <si>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</si>
  <si>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</si>
  <si>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</si>
  <si>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</si>
  <si>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</si>
  <si>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</si>
  <si>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</si>
  <si>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</si>
  <si>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</si>
  <si>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</si>
  <si>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</si>
  <si>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</si>
  <si>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</si>
  <si>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</si>
  <si>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</si>
  <si>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</si>
  <si>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</si>
  <si>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</si>
  <si>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</si>
  <si>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</si>
  <si>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</si>
  <si>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</si>
  <si>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</si>
  <si>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</si>
  <si>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</si>
  <si>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</si>
  <si>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</si>
  <si>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</si>
  <si>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</si>
  <si>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</si>
  <si>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</si>
  <si>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</si>
  <si>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</si>
  <si>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</si>
  <si>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</si>
  <si>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</si>
  <si>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</si>
  <si>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</si>
  <si>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</si>
  <si>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</si>
  <si>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</si>
  <si>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</si>
  <si>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</si>
  <si>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</si>
  <si>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</si>
  <si>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</si>
  <si>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</si>
  <si>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</si>
  <si>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</si>
  <si>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</si>
  <si>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</si>
  <si>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</si>
  <si>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</si>
  <si>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</si>
  <si>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</si>
  <si>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</si>
  <si>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</si>
  <si>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</si>
  <si>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</si>
  <si>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</si>
  <si>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</si>
  <si>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</si>
  <si>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</si>
  <si>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</si>
  <si>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</si>
  <si>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</si>
  <si>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</si>
  <si>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</si>
  <si>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</si>
  <si>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</si>
  <si>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</si>
  <si>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</si>
  <si>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</si>
  <si>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</si>
  <si>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</si>
  <si>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</si>
  <si>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</si>
  <si>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</si>
  <si>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</si>
  <si>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</si>
  <si>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</si>
  <si>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</si>
  <si>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</si>
  <si>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</si>
  <si>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</si>
  <si>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</si>
  <si>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</si>
  <si>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</si>
  <si>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</si>
  <si>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</si>
  <si>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</si>
  <si>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</si>
  <si>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</si>
  <si>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</si>
  <si>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</si>
  <si>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</si>
  <si>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</si>
  <si>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</si>
  <si>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</si>
  <si>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</si>
  <si>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</si>
  <si>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</si>
  <si>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</si>
  <si>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</si>
  <si>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</si>
  <si>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</si>
  <si>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</si>
  <si>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</si>
  <si>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</si>
  <si>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</si>
  <si>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</si>
  <si>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</si>
  <si>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</si>
  <si>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</si>
  <si>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</si>
  <si>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</si>
  <si>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</si>
  <si>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</si>
  <si>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</si>
  <si>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</si>
  <si>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</si>
  <si>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</si>
  <si>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</si>
  <si>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</si>
  <si>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</si>
  <si>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</si>
  <si>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</si>
  <si>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</si>
  <si>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</si>
  <si>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</si>
  <si>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</si>
  <si>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</si>
  <si>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</si>
  <si>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</si>
  <si>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</si>
  <si>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</si>
  <si>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</si>
  <si>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</si>
  <si>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</si>
  <si>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</si>
  <si>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</si>
  <si>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</si>
  <si>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</si>
  <si>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</si>
  <si>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</si>
  <si>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</si>
  <si>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</si>
  <si>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</si>
  <si>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</si>
  <si>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</si>
  <si>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</si>
  <si>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</si>
  <si>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</si>
  <si>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</si>
  <si>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</si>
  <si>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</si>
  <si>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</si>
  <si>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</si>
  <si>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</si>
  <si>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</si>
  <si>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</si>
  <si>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</si>
  <si>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</si>
  <si>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</si>
  <si>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</si>
  <si>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</si>
  <si>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</si>
  <si>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</si>
  <si>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</si>
  <si>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</si>
  <si>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</si>
  <si>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</si>
  <si>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</si>
  <si>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</si>
  <si>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</si>
  <si>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</si>
  <si>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</si>
  <si>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</si>
  <si>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</si>
  <si>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</si>
  <si>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</si>
  <si>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</si>
  <si>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</si>
  <si>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</si>
  <si>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</si>
  <si>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</si>
  <si>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</si>
  <si>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</si>
  <si>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</si>
  <si>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</si>
  <si>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</si>
  <si>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</si>
  <si>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</si>
  <si>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</si>
  <si>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</si>
  <si>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</si>
  <si>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</si>
  <si>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</si>
  <si>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</si>
  <si>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</si>
  <si>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</si>
  <si>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</si>
  <si>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</si>
  <si>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</si>
  <si>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</si>
  <si>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</si>
  <si>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</si>
  <si>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</si>
  <si>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</si>
  <si>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</si>
  <si>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</si>
  <si>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</si>
  <si>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</si>
  <si>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</si>
  <si>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</si>
  <si>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</si>
  <si>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</si>
  <si>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</si>
  <si>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</si>
  <si>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</si>
  <si>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</si>
  <si>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</si>
  <si>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</si>
  <si>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</si>
  <si>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</si>
  <si>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</si>
  <si>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</si>
  <si>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</si>
  <si>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</si>
  <si>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</si>
  <si>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</si>
  <si>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</si>
  <si>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</si>
  <si>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</si>
  <si>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</si>
  <si>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</si>
  <si>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</si>
  <si>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</si>
  <si>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</si>
  <si>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</si>
  <si>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</si>
  <si>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</si>
  <si>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</si>
  <si>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</si>
  <si>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</si>
  <si>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</si>
  <si>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</si>
  <si>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</si>
  <si>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</si>
  <si>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</si>
  <si>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</si>
  <si>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</si>
  <si>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</si>
  <si>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</si>
  <si>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</si>
  <si>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</si>
  <si>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</si>
  <si>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</si>
  <si>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</si>
  <si>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</si>
  <si>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</si>
  <si>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</si>
  <si>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</si>
  <si>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</si>
  <si>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</si>
  <si>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</si>
  <si>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</si>
  <si>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</si>
  <si>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</si>
  <si>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</si>
  <si>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</si>
  <si>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</si>
  <si>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</si>
  <si>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</si>
  <si>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</si>
  <si>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</si>
  <si>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</si>
  <si>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</si>
  <si>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</si>
  <si>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</si>
  <si>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</si>
  <si>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</si>
  <si>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</si>
  <si>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</si>
  <si>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</si>
  <si>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</si>
  <si>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</si>
  <si>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</si>
  <si>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</si>
  <si>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</si>
  <si>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</si>
  <si>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</si>
  <si>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</si>
  <si>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</si>
  <si>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</si>
  <si>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</si>
  <si>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</si>
  <si>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</si>
  <si>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</si>
  <si>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</si>
  <si>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</si>
  <si>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</si>
  <si>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</si>
  <si>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</si>
  <si>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</si>
  <si>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</si>
  <si>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</si>
  <si>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</si>
  <si>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</si>
  <si>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</si>
  <si>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</si>
  <si>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</si>
  <si>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</si>
  <si>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</si>
  <si>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</si>
  <si>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</si>
  <si>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</si>
  <si>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</si>
  <si>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</si>
  <si>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</si>
  <si>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</si>
  <si>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</si>
  <si>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</si>
  <si>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</si>
  <si>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</si>
  <si>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</si>
  <si>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</si>
  <si>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</si>
  <si>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</si>
  <si>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</si>
  <si>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</si>
  <si>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</si>
  <si>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</si>
  <si>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</si>
  <si>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</si>
  <si>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</si>
  <si>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</si>
  <si>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</si>
  <si>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</si>
  <si>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</si>
  <si>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</si>
  <si>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</si>
  <si>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</si>
  <si>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</si>
  <si>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</si>
  <si>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</si>
  <si>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</si>
  <si>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</si>
  <si>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</si>
  <si>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</si>
  <si>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</si>
  <si>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</si>
  <si>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</si>
  <si>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</si>
  <si>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</si>
  <si>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</si>
  <si>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</si>
  <si>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</si>
  <si>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</si>
  <si>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</si>
  <si>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</si>
  <si>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</si>
  <si>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</si>
  <si>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</si>
  <si>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</si>
  <si>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</si>
  <si>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</si>
  <si>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</si>
  <si>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</si>
  <si>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</si>
  <si>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</si>
  <si>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</si>
  <si>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</si>
  <si>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</si>
  <si>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</si>
  <si>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</si>
  <si>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</si>
  <si>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</si>
  <si>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</si>
  <si>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</si>
  <si>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</si>
  <si>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</si>
  <si>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</si>
  <si>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</si>
  <si>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</si>
  <si>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</si>
  <si>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</si>
  <si>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</si>
  <si>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</si>
  <si>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</si>
  <si>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</si>
  <si>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</si>
  <si>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</si>
  <si>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</si>
  <si>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</si>
  <si>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</si>
  <si>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</si>
  <si>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</si>
  <si>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</si>
  <si>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</si>
  <si>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</si>
  <si>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</si>
  <si>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</si>
  <si>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</si>
  <si>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</si>
  <si>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</si>
  <si>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</si>
  <si>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</si>
  <si>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</si>
  <si>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</si>
  <si>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</si>
  <si>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</si>
  <si>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</si>
  <si>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</si>
  <si>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</si>
  <si>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</si>
  <si>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</si>
  <si>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</si>
  <si>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</si>
  <si>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</si>
  <si>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</si>
  <si>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</si>
  <si>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</si>
  <si>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</si>
  <si>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</si>
  <si>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</si>
  <si>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</si>
  <si>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</si>
  <si>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</si>
  <si>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</si>
  <si>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</si>
  <si>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</si>
  <si>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</si>
  <si>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</si>
  <si>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</si>
  <si>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</si>
  <si>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</si>
  <si>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</si>
  <si>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</si>
  <si>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</si>
  <si>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</si>
  <si>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</si>
  <si>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</si>
  <si>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</si>
  <si>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</si>
  <si>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</si>
  <si>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</si>
  <si>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</si>
  <si>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</si>
  <si>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</si>
  <si>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</si>
  <si>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</si>
  <si>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</si>
  <si>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</si>
  <si>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</si>
  <si>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</si>
  <si>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</si>
  <si>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</si>
  <si>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</si>
  <si>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</si>
  <si>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</si>
  <si>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</si>
  <si>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</si>
  <si>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</si>
  <si>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</si>
  <si>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</si>
  <si>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</si>
  <si>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</si>
  <si>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</si>
  <si>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</si>
  <si>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</si>
  <si>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</si>
  <si>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</si>
  <si>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</si>
  <si>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</si>
  <si>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</si>
  <si>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</si>
  <si>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</si>
  <si>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</si>
  <si>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</si>
  <si>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</si>
  <si>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</si>
  <si>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</si>
  <si>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</si>
  <si>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</si>
  <si>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</si>
  <si>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</si>
  <si>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</si>
  <si>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</si>
  <si>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</si>
  <si>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</si>
  <si>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</si>
  <si>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</si>
  <si>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</si>
  <si>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</si>
  <si>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</si>
  <si>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</si>
  <si>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</si>
  <si>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</si>
  <si>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</si>
  <si>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</si>
  <si>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</si>
  <si>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</si>
  <si>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</si>
  <si>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</si>
  <si>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</si>
  <si>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</si>
  <si>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</si>
  <si>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</si>
  <si>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</si>
  <si>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</si>
  <si>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</si>
  <si>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</si>
  <si>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</si>
  <si>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</si>
  <si>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</si>
  <si>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</si>
  <si>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</si>
  <si>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</si>
  <si>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</si>
  <si>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</si>
  <si>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</si>
  <si>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</si>
  <si>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</si>
  <si>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</si>
  <si>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</si>
  <si>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</si>
  <si>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</si>
  <si>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</si>
  <si>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</si>
  <si>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</si>
  <si>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</si>
  <si>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</si>
  <si>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</si>
  <si>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</si>
  <si>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</si>
  <si>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</si>
  <si>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</si>
  <si>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</si>
  <si>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</si>
  <si>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</si>
  <si>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</si>
  <si>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</si>
  <si>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</si>
  <si>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</si>
  <si>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</si>
  <si>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</si>
  <si>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</si>
  <si>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</si>
  <si>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</si>
  <si>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</si>
  <si>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</si>
  <si>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</si>
  <si>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</si>
  <si>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</si>
  <si>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</si>
  <si>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</si>
  <si>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</si>
  <si>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</si>
  <si>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</si>
  <si>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</si>
  <si>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</si>
  <si>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</si>
  <si>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</si>
  <si>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</si>
  <si>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</si>
  <si>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</si>
  <si>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</si>
  <si>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</si>
  <si>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</si>
  <si>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</si>
  <si>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</si>
  <si>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</si>
  <si>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</si>
  <si>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</si>
  <si>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</si>
  <si>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</si>
  <si>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</si>
  <si>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</si>
  <si>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</si>
  <si>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</si>
  <si>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</si>
  <si>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</si>
  <si>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</si>
  <si>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</si>
  <si>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</si>
  <si>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</si>
  <si>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</si>
  <si>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</si>
  <si>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</si>
  <si>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</si>
  <si>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</si>
  <si>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</si>
  <si>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</si>
  <si>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</si>
  <si>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</si>
  <si>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</si>
  <si>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</si>
  <si>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</si>
  <si>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</si>
  <si>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</si>
  <si>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</si>
  <si>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</si>
  <si>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</si>
  <si>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</si>
  <si>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</si>
  <si>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</si>
  <si>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</si>
  <si>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</si>
  <si>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</si>
  <si>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</si>
  <si>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</si>
  <si>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</si>
  <si>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</si>
  <si>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</si>
  <si>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</si>
  <si>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</si>
  <si>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</si>
  <si>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</si>
  <si>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</si>
  <si>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</si>
  <si>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</si>
  <si>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</si>
  <si>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</si>
  <si>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</si>
  <si>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</si>
  <si>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</si>
  <si>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</si>
  <si>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</si>
  <si>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</si>
  <si>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</si>
  <si>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</si>
  <si>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</si>
  <si>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</si>
  <si>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</si>
  <si>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</si>
  <si>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</si>
  <si>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</si>
  <si>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</si>
  <si>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</si>
  <si>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</si>
  <si>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</si>
  <si>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</si>
  <si>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</si>
  <si>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</si>
  <si>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</si>
  <si>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</si>
  <si>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</si>
  <si>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</si>
  <si>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</si>
  <si>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</si>
  <si>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</si>
  <si>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</si>
  <si>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</si>
  <si>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</si>
  <si>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</si>
  <si>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</si>
  <si>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</si>
  <si>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</si>
  <si>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</si>
  <si>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</si>
  <si>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</si>
  <si>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</si>
  <si>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</si>
  <si>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</si>
  <si>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</si>
  <si>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</si>
  <si>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</si>
  <si>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</si>
  <si>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</si>
  <si>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</si>
  <si>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</si>
  <si>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</si>
  <si>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</si>
  <si>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</si>
  <si>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</si>
  <si>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</si>
  <si>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</si>
  <si>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</si>
  <si>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</si>
  <si>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</si>
  <si>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</si>
  <si>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</si>
  <si>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</si>
  <si>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</si>
  <si>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</si>
  <si>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</si>
  <si>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</si>
  <si>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</si>
  <si>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</si>
  <si>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</si>
  <si>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</si>
  <si>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</si>
  <si>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</si>
  <si>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</si>
  <si>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</si>
  <si>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</si>
  <si>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</si>
  <si>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</si>
  <si>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</si>
  <si>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</si>
  <si>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</si>
  <si>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</si>
  <si>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</si>
  <si>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</si>
  <si>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</si>
  <si>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</si>
  <si>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</si>
  <si>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</si>
  <si>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</si>
  <si>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</si>
  <si>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</si>
  <si>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</si>
  <si>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</si>
  <si>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</si>
  <si>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</si>
  <si>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</si>
  <si>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</si>
  <si>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</si>
  <si>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</si>
  <si>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</si>
  <si>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</si>
  <si>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</si>
  <si>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</si>
  <si>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</si>
  <si>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</si>
  <si>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</si>
  <si>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</si>
  <si>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</si>
  <si>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</si>
  <si>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</si>
  <si>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</si>
  <si>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</si>
  <si>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</si>
  <si>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</si>
  <si>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</si>
  <si>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</si>
  <si>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</si>
  <si>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</si>
  <si>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</si>
  <si>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</si>
  <si>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</si>
  <si>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</si>
  <si>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</si>
  <si>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</si>
  <si>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</si>
  <si>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</si>
  <si>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</si>
  <si>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</si>
  <si>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</si>
  <si>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</si>
  <si>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</si>
  <si>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</si>
  <si>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</si>
  <si>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</si>
  <si>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</si>
  <si>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</si>
  <si>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</si>
  <si>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</si>
  <si>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</si>
  <si>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</si>
  <si>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</si>
  <si>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</si>
  <si>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</si>
  <si>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</si>
  <si>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</si>
  <si>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</si>
  <si>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</si>
  <si>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</si>
  <si>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</si>
  <si>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</si>
  <si>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</si>
  <si>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</si>
  <si>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</si>
  <si>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</si>
  <si>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</si>
  <si>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</si>
  <si>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</si>
  <si>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</si>
  <si>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</si>
  <si>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</si>
  <si>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</si>
  <si>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</si>
  <si>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</si>
  <si>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</si>
  <si>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</si>
  <si>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</si>
  <si>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</si>
  <si>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</si>
  <si>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</si>
  <si>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</si>
  <si>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</si>
  <si>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</si>
  <si>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</si>
  <si>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</si>
  <si>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</si>
  <si>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</si>
  <si>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</si>
  <si>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</si>
  <si>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</si>
  <si>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</si>
  <si>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</si>
  <si>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</si>
  <si>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</si>
  <si>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</si>
  <si>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</si>
  <si>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</si>
  <si>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</si>
  <si>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</si>
  <si>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</si>
  <si>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</si>
  <si>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</si>
  <si>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</si>
  <si>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</si>
  <si>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</si>
  <si>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</si>
  <si>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</si>
  <si>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</si>
  <si>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</si>
  <si>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</si>
  <si>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</si>
  <si>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</si>
  <si>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</si>
  <si>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</si>
  <si>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</si>
  <si>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</si>
  <si>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</si>
  <si>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</si>
  <si>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</si>
  <si>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</si>
  <si>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</si>
  <si>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</si>
  <si>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</si>
  <si>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</si>
  <si>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</si>
  <si>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</si>
  <si>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</si>
  <si>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</si>
  <si>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</si>
  <si>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</si>
  <si>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</si>
  <si>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</si>
  <si>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</si>
  <si>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</si>
  <si>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</si>
  <si>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</si>
  <si>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</si>
  <si>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</si>
  <si>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</si>
  <si>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</si>
  <si>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</si>
  <si>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</si>
  <si>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</si>
  <si>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</si>
  <si>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</si>
  <si>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</si>
  <si>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</si>
  <si>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</si>
  <si>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</si>
  <si>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</si>
  <si>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</si>
  <si>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</si>
  <si>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</si>
  <si>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</si>
  <si>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</si>
  <si>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</si>
  <si>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</si>
  <si>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</si>
  <si>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</si>
  <si>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</si>
  <si>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</si>
  <si>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</si>
  <si>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</si>
  <si>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</si>
  <si>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</si>
  <si>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</si>
  <si>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</si>
  <si>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</si>
  <si>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</si>
  <si>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</si>
  <si>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</si>
  <si>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</si>
  <si>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</si>
  <si>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</si>
  <si>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</si>
  <si>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</si>
  <si>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</si>
  <si>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</si>
  <si>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</si>
  <si>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</si>
  <si>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</si>
  <si>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</si>
  <si>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</si>
  <si>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</si>
  <si>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</si>
  <si>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</si>
  <si>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</si>
  <si>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</si>
  <si>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</si>
  <si>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</si>
  <si>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</si>
  <si>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</si>
  <si>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</si>
  <si>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</si>
  <si>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</si>
  <si>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</si>
  <si>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</si>
  <si>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</si>
  <si>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</si>
  <si>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</si>
  <si>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</si>
  <si>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</si>
  <si>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</si>
  <si>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</si>
  <si>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</si>
  <si>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</si>
  <si>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</si>
  <si>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</si>
  <si>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</si>
  <si>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</si>
  <si>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</si>
  <si>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</si>
  <si>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</si>
  <si>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</si>
  <si>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</si>
  <si>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</si>
  <si>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</si>
  <si>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</si>
  <si>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</si>
  <si>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</si>
  <si>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</si>
  <si>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</si>
  <si>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</si>
  <si>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</si>
  <si>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</si>
  <si>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</si>
  <si>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</si>
  <si>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</si>
  <si>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</si>
  <si>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</si>
  <si>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</si>
  <si>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</si>
  <si>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</si>
  <si>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</si>
  <si>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</si>
  <si>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</si>
  <si>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</si>
  <si>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</si>
  <si>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</si>
  <si>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</si>
  <si>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</si>
  <si>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</si>
  <si>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</si>
  <si>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</si>
  <si>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</si>
  <si>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</si>
  <si>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</si>
  <si>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</si>
  <si>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</si>
  <si>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</si>
  <si>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</si>
  <si>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</si>
  <si>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</si>
  <si>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</si>
  <si>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</si>
  <si>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</si>
  <si>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</si>
  <si>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</si>
  <si>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</si>
  <si>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</si>
  <si>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</si>
  <si>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</si>
  <si>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</si>
  <si>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</si>
  <si>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</si>
  <si>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</si>
  <si>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</si>
  <si>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</si>
  <si>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</si>
  <si>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</si>
  <si>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</si>
  <si>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</si>
  <si>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</si>
  <si>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</si>
  <si>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</si>
  <si>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</si>
  <si>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</si>
  <si>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</si>
  <si>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</si>
  <si>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</si>
  <si>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</si>
  <si>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</si>
  <si>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</si>
  <si>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</si>
  <si>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</si>
  <si>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</si>
  <si>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</si>
  <si>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</si>
  <si>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</si>
  <si>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</si>
  <si>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</si>
  <si>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</si>
  <si>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</si>
  <si>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</si>
  <si>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</si>
  <si>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</si>
  <si>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</si>
  <si>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</si>
  <si>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</si>
  <si>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</si>
  <si>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</si>
  <si>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</si>
  <si>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</si>
  <si>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</si>
  <si>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</si>
  <si>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</si>
  <si>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</si>
  <si>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</si>
  <si>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</si>
  <si>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</si>
  <si>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</si>
  <si>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</si>
  <si>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</si>
  <si>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</si>
  <si>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</si>
  <si>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</si>
  <si>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</si>
  <si>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</si>
  <si>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</si>
  <si>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</si>
  <si>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</si>
  <si>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</si>
  <si>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</si>
  <si>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</si>
  <si>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</si>
  <si>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</si>
  <si>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</si>
  <si>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</si>
  <si>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</si>
  <si>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</si>
  <si>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</si>
  <si>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</si>
  <si>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</si>
  <si>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</si>
  <si>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</si>
  <si>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</si>
  <si>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</si>
  <si>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</si>
  <si>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</si>
  <si>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</si>
  <si>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</si>
  <si>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</si>
  <si>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</si>
  <si>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</si>
  <si>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</si>
  <si>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</si>
  <si>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</si>
  <si>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</si>
  <si>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</si>
  <si>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</si>
  <si>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</si>
  <si>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</si>
  <si>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</si>
  <si>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</si>
  <si>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</si>
  <si>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</si>
  <si>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</si>
  <si>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</si>
  <si>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</si>
  <si>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</si>
  <si>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</si>
  <si>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</si>
  <si>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</si>
  <si>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</si>
  <si>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</si>
  <si>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</si>
  <si>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</si>
  <si>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</si>
  <si>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</si>
  <si>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</si>
  <si>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</si>
  <si>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</si>
  <si>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</si>
  <si>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</si>
  <si>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</si>
  <si>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</si>
  <si>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</si>
  <si>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</si>
  <si>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</si>
  <si>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</si>
  <si>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</si>
  <si>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</si>
  <si>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</si>
  <si>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</si>
  <si>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</si>
  <si>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</si>
  <si>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</si>
  <si>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</si>
  <si>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</si>
  <si>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</si>
  <si>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</si>
  <si>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</si>
  <si>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</si>
  <si>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</si>
  <si>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</si>
  <si>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</si>
  <si>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</si>
  <si>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</si>
  <si>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</si>
  <si>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</si>
  <si>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</si>
  <si>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</si>
  <si>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</si>
  <si>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</si>
  <si>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</si>
  <si>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</si>
  <si>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</si>
  <si>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</si>
  <si>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</si>
  <si>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</si>
  <si>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</si>
  <si>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</si>
  <si>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</si>
  <si>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</si>
  <si>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</si>
  <si>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</si>
  <si>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</si>
  <si>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</si>
  <si>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</si>
  <si>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</si>
  <si>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</si>
  <si>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</si>
  <si>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</si>
  <si>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</si>
  <si>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</si>
  <si>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</si>
  <si>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</si>
  <si>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</si>
  <si>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</si>
  <si>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</si>
  <si>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</si>
  <si>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</si>
  <si>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</si>
  <si>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</si>
  <si>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</si>
  <si>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</si>
  <si>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</si>
  <si>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</si>
  <si>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</si>
  <si>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</si>
  <si>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</si>
  <si>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</si>
  <si>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</si>
  <si>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</si>
  <si>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</si>
  <si>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</si>
  <si>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</si>
  <si>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</si>
  <si>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</si>
  <si>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</si>
  <si>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</si>
  <si>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</si>
  <si>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</si>
  <si>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</si>
  <si>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</si>
  <si>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</si>
  <si>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</si>
  <si>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</si>
  <si>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</si>
  <si>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</si>
  <si>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</si>
  <si>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</si>
  <si>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</si>
  <si>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</si>
  <si>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</si>
  <si>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</si>
  <si>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</si>
  <si>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</si>
  <si>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</si>
  <si>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</si>
  <si>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</si>
  <si>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</si>
  <si>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</si>
  <si>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</si>
  <si>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</si>
  <si>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</si>
  <si>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</si>
  <si>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</si>
  <si>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</si>
  <si>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</si>
  <si>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</si>
  <si>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</si>
  <si>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</si>
  <si>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</si>
  <si>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</si>
  <si>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</si>
  <si>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</si>
  <si>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</si>
  <si>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</si>
  <si>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</si>
  <si>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</si>
  <si>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</si>
  <si>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</si>
  <si>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</si>
  <si>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</si>
  <si>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</si>
  <si>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</si>
  <si>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</si>
  <si>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</si>
  <si>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</si>
  <si>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</si>
  <si>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</si>
  <si>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</si>
  <si>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</si>
  <si>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</si>
  <si>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</si>
  <si>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</si>
  <si>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</si>
  <si>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</si>
  <si>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</si>
  <si>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</si>
  <si>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</si>
  <si>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</si>
  <si>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</si>
  <si>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</si>
  <si>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</si>
  <si>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</si>
  <si>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</si>
  <si>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</si>
  <si>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</si>
  <si>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</si>
  <si>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</si>
  <si>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</si>
  <si>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</si>
  <si>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</si>
  <si>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</si>
  <si>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</si>
  <si>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</si>
  <si>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</si>
  <si>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</si>
  <si>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</si>
  <si>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</si>
  <si>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</si>
  <si>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</si>
  <si>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</si>
  <si>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</si>
  <si>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</si>
  <si>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</si>
  <si>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</si>
  <si>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</si>
  <si>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</si>
  <si>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</si>
  <si>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</si>
  <si>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</si>
  <si>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</si>
  <si>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</si>
  <si>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</si>
  <si>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</si>
  <si>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</si>
  <si>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</si>
  <si>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</si>
  <si>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</si>
  <si>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</si>
  <si>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</si>
  <si>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</si>
  <si>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</si>
  <si>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</si>
  <si>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</si>
  <si>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</si>
  <si>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</si>
  <si>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</si>
  <si>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</si>
  <si>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</si>
  <si>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</si>
  <si>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</si>
  <si>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</si>
  <si>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</si>
  <si>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</si>
  <si>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</si>
  <si>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</si>
  <si>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</si>
  <si>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</si>
  <si>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</si>
  <si>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</si>
  <si>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</si>
  <si>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</si>
  <si>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</si>
  <si>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</si>
  <si>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</si>
  <si>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</si>
  <si>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</si>
  <si>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</si>
  <si>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</si>
  <si>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</si>
  <si>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</si>
  <si>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</si>
  <si>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</si>
  <si>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</si>
  <si>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</si>
  <si>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</si>
  <si>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</si>
  <si>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</si>
  <si>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</si>
  <si>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</si>
  <si>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</si>
  <si>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</si>
  <si>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</si>
  <si>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</si>
  <si>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</si>
  <si>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</si>
  <si>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</si>
  <si>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</si>
  <si>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</si>
  <si>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</si>
  <si>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</si>
  <si>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</si>
  <si>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</si>
  <si>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</si>
  <si>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</si>
  <si>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</si>
  <si>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</si>
  <si>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</si>
  <si>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</si>
  <si>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</si>
  <si>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</si>
  <si>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</si>
  <si>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</si>
  <si>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</si>
  <si>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</si>
  <si>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</si>
  <si>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</si>
  <si>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</si>
  <si>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</si>
  <si>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</si>
  <si>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</si>
  <si>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</si>
  <si>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</si>
  <si>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</si>
  <si>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</si>
  <si>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</si>
  <si>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</si>
  <si>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</si>
  <si>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</si>
  <si>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</si>
  <si>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</si>
  <si>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</si>
  <si>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</si>
  <si>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</si>
  <si>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</si>
  <si>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</si>
  <si>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</si>
  <si>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</si>
  <si>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</si>
  <si>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</si>
  <si>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</si>
  <si>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</si>
  <si>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</si>
  <si>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</si>
  <si>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</si>
  <si>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</si>
  <si>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</si>
  <si>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</si>
  <si>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</si>
  <si>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</si>
  <si>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</si>
  <si>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</si>
  <si>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</si>
  <si>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</si>
  <si>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</si>
  <si>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</si>
  <si>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</si>
  <si>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</si>
  <si>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</si>
  <si>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</si>
  <si>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</si>
  <si>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</si>
  <si>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</si>
  <si>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</si>
  <si>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</si>
  <si>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</si>
  <si>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</si>
  <si>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</si>
  <si>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</si>
  <si>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</si>
  <si>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</si>
  <si>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</si>
  <si>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</si>
  <si>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</si>
  <si>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</si>
  <si>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</si>
  <si>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</si>
  <si>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</si>
  <si>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</si>
  <si>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</si>
  <si>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</si>
  <si>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</si>
  <si>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</si>
  <si>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</si>
  <si>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</si>
  <si>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</si>
  <si>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</si>
  <si>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</si>
  <si>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</si>
  <si>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</si>
  <si>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</si>
  <si>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</si>
  <si>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</si>
  <si>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</si>
  <si>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</si>
  <si>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</si>
  <si>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</si>
  <si>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</si>
  <si>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</si>
  <si>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</si>
  <si>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</si>
  <si>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</si>
  <si>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</si>
  <si>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</si>
  <si>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</si>
  <si>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</si>
  <si>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</si>
  <si>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</si>
  <si>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</si>
  <si>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</si>
  <si>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</si>
  <si>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</si>
  <si>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</si>
  <si>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</si>
  <si>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</si>
  <si>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</si>
  <si>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</si>
  <si>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</si>
  <si>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</si>
  <si>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</si>
  <si>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</si>
  <si>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</si>
  <si>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</si>
  <si>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</si>
  <si>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</si>
  <si>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</si>
  <si>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</si>
  <si>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</si>
  <si>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</si>
  <si>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</si>
  <si>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</si>
  <si>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</si>
  <si>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</si>
  <si>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</si>
  <si>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</si>
  <si>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</si>
  <si>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</si>
  <si>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</si>
  <si>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</si>
  <si>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</si>
  <si>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</si>
  <si>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</si>
  <si>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</si>
  <si>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</si>
  <si>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</si>
  <si>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</si>
  <si>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</si>
  <si>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</si>
  <si>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</si>
  <si>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</si>
  <si>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</si>
  <si>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</si>
  <si>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</si>
  <si>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</si>
  <si>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</si>
  <si>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</si>
  <si>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</si>
  <si>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</si>
  <si>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</si>
  <si>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</si>
  <si>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</si>
  <si>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</si>
  <si>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</si>
  <si>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</si>
  <si>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</si>
  <si>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</si>
  <si>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</si>
  <si>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</si>
  <si>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</si>
  <si>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</si>
  <si>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</si>
  <si>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</si>
  <si>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</si>
  <si>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</si>
  <si>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</si>
  <si>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</si>
  <si>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</si>
  <si>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</si>
  <si>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</si>
  <si>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</si>
  <si>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</si>
  <si>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</si>
  <si>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</si>
  <si>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</si>
  <si>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</si>
  <si>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</si>
  <si>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</si>
  <si>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</si>
  <si>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</si>
  <si>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</si>
  <si>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</si>
  <si>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</si>
  <si>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</si>
  <si>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</si>
  <si>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</si>
  <si>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</si>
  <si>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</si>
  <si>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</si>
  <si>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</si>
  <si>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</si>
  <si>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</si>
  <si>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</si>
  <si>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</si>
  <si>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</si>
  <si>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</si>
  <si>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</si>
  <si>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</si>
  <si>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</si>
  <si>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</si>
  <si>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</si>
  <si>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</si>
  <si>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</si>
  <si>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</si>
  <si>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</si>
  <si>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</si>
  <si>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</si>
  <si>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</si>
  <si>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</si>
  <si>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</si>
  <si>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</si>
  <si>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</si>
  <si>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</si>
  <si>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</si>
  <si>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</si>
  <si>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</si>
  <si>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</si>
  <si>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</si>
  <si>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</si>
  <si>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</si>
  <si>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</si>
  <si>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</si>
  <si>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</si>
  <si>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</si>
  <si>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</si>
  <si>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</si>
  <si>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</si>
  <si>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</si>
  <si>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</si>
  <si>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</si>
  <si>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</si>
  <si>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</si>
  <si>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</si>
  <si>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</si>
  <si>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</si>
  <si>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</si>
  <si>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</si>
  <si>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</si>
  <si>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</si>
  <si>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</si>
  <si>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</si>
  <si>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</si>
  <si>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</si>
  <si>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</si>
  <si>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</si>
  <si>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</si>
  <si>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</si>
  <si>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</si>
  <si>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</si>
  <si>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</si>
  <si>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</si>
  <si>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</si>
  <si>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</si>
  <si>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</si>
  <si>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</si>
  <si>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</si>
  <si>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</si>
  <si>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</si>
  <si>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</si>
  <si>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</si>
  <si>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</si>
  <si>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</si>
  <si>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</si>
  <si>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</si>
  <si>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</si>
  <si>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</si>
  <si>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</si>
  <si>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</si>
  <si>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</si>
  <si>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</si>
  <si>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</si>
  <si>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</si>
  <si>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</si>
  <si>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</si>
  <si>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</si>
  <si>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</si>
  <si>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</si>
  <si>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</si>
  <si>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</si>
  <si>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</si>
  <si>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</si>
  <si>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</si>
  <si>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</si>
  <si>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</si>
  <si>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</si>
  <si>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</si>
  <si>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</si>
  <si>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</si>
  <si>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</si>
  <si>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</si>
  <si>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</si>
  <si>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</si>
  <si>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</si>
  <si>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</si>
  <si>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</si>
  <si>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</si>
  <si>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</si>
  <si>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</si>
  <si>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</si>
  <si>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</si>
  <si>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</si>
  <si>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</si>
  <si>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</si>
  <si>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</si>
  <si>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</si>
  <si>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</si>
  <si>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</si>
  <si>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</si>
  <si>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</si>
  <si>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</si>
  <si>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</si>
  <si>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</si>
  <si>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</si>
  <si>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</si>
  <si>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</si>
  <si>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</si>
  <si>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</si>
  <si>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</si>
  <si>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</si>
  <si>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</si>
  <si>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</si>
  <si>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</si>
  <si>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</si>
  <si>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</si>
  <si>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</si>
  <si>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</si>
  <si>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</si>
  <si>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</si>
  <si>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</si>
  <si>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</si>
  <si>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</si>
  <si>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</si>
  <si>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</si>
  <si>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</si>
  <si>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</si>
  <si>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</si>
  <si>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</si>
  <si>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</si>
  <si>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</si>
  <si>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</si>
  <si>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</si>
  <si>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</si>
  <si>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</si>
  <si>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</si>
  <si>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</si>
  <si>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</si>
  <si>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</si>
  <si>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</si>
  <si>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</si>
  <si>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</si>
  <si>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</si>
  <si>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</si>
  <si>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</si>
  <si>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</si>
  <si>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</si>
  <si>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</si>
  <si>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</si>
  <si>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</si>
  <si>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</si>
  <si>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</si>
  <si>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</si>
  <si>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</si>
  <si>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</si>
  <si>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</si>
  <si>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</si>
  <si>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</si>
  <si>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</si>
  <si>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</si>
  <si>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</si>
  <si>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</si>
  <si>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</si>
  <si>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</si>
  <si>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</si>
  <si>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</si>
  <si>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</si>
  <si>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</si>
  <si>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</si>
  <si>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</si>
  <si>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</si>
  <si>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</si>
  <si>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</si>
  <si>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</si>
  <si>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</si>
  <si>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</si>
  <si>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</si>
  <si>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</si>
  <si>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</si>
  <si>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</si>
  <si>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</si>
  <si>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</si>
  <si>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</si>
  <si>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</si>
  <si>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</si>
  <si>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</si>
  <si>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</si>
  <si>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</si>
  <si>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</si>
  <si>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</si>
  <si>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</si>
  <si>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</si>
  <si>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</si>
  <si>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</si>
  <si>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</si>
  <si>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</si>
  <si>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</si>
  <si>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</si>
  <si>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</si>
  <si>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</si>
  <si>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</si>
  <si>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</si>
  <si>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</si>
  <si>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</si>
  <si>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</si>
  <si>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</si>
  <si>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</si>
  <si>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</si>
  <si>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</si>
  <si>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</si>
  <si>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</si>
  <si>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</si>
  <si>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</si>
  <si>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</si>
  <si>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</si>
  <si>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</si>
  <si>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</si>
  <si>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</si>
  <si>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</si>
  <si>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</si>
  <si>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</si>
  <si>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</si>
  <si>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</si>
  <si>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</si>
  <si>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</si>
  <si>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</si>
  <si>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</si>
  <si>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</si>
  <si>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</si>
  <si>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</si>
  <si>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</si>
  <si>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</si>
  <si>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</si>
  <si>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</si>
  <si>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</si>
  <si>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</si>
  <si>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</si>
  <si>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</si>
  <si>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</si>
  <si>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</si>
  <si>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</si>
  <si>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</si>
  <si>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</si>
  <si>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</si>
  <si>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</si>
  <si>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</si>
  <si>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</si>
  <si>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</si>
  <si>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</si>
  <si>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</si>
  <si>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</si>
  <si>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</si>
  <si>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</si>
  <si>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</si>
  <si>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</si>
  <si>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</si>
  <si>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</si>
  <si>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</si>
  <si>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</si>
  <si>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</si>
  <si>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</si>
  <si>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</si>
  <si>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</si>
  <si>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</si>
  <si>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</si>
  <si>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</si>
  <si>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</si>
  <si>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</si>
  <si>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</si>
  <si>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</si>
  <si>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</si>
  <si>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</si>
  <si>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</si>
  <si>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</si>
  <si>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</si>
  <si>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</si>
  <si>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</si>
  <si>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</si>
  <si>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</si>
  <si>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</si>
  <si>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</si>
  <si>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</si>
  <si>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</si>
  <si>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</si>
  <si>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</si>
  <si>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</si>
  <si>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</si>
  <si>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</si>
  <si>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</si>
  <si>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</si>
  <si>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</si>
  <si>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</si>
  <si>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</si>
  <si>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</si>
  <si>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</si>
  <si>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</si>
  <si>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</si>
  <si>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</si>
  <si>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</si>
  <si>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</si>
  <si>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</si>
  <si>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</si>
  <si>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</si>
  <si>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</si>
  <si>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</si>
  <si>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</si>
  <si>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</si>
  <si>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</si>
  <si>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</si>
  <si>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</si>
  <si>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</si>
  <si>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</si>
  <si>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</si>
  <si>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</si>
  <si>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</si>
  <si>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</si>
  <si>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</si>
  <si>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</si>
  <si>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</si>
  <si>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</si>
  <si>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</si>
  <si>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</si>
  <si>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</si>
  <si>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</si>
  <si>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</si>
  <si>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</si>
  <si>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</si>
  <si>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</si>
  <si>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</si>
  <si>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</si>
  <si>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</si>
  <si>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</si>
  <si>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</si>
  <si>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</si>
  <si>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</si>
  <si>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</si>
  <si>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</si>
  <si>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</si>
  <si>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</si>
  <si>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</si>
  <si>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</si>
  <si>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</si>
  <si>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</si>
  <si>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</si>
  <si>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</si>
  <si>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</si>
  <si>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</si>
  <si>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</si>
  <si>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</si>
  <si>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</si>
  <si>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</si>
  <si>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</si>
  <si>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</si>
  <si>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</si>
  <si>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</si>
  <si>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</si>
  <si>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</si>
  <si>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</si>
  <si>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</si>
  <si>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</si>
  <si>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</si>
  <si>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</si>
  <si>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</si>
  <si>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</si>
  <si>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</si>
  <si>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</si>
  <si>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</si>
  <si>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</si>
  <si>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</si>
  <si>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</si>
  <si>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</si>
  <si>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</si>
  <si>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</si>
  <si>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</si>
  <si>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</si>
  <si>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</si>
  <si>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</si>
  <si>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</si>
  <si>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</si>
  <si>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</si>
  <si>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</si>
  <si>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</si>
  <si>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</si>
  <si>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</si>
  <si>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</si>
  <si>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</si>
  <si>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</si>
  <si>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</si>
  <si>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</si>
  <si>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</si>
  <si>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</si>
  <si>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</si>
  <si>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</si>
  <si>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</si>
  <si>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</si>
  <si>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</si>
  <si>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</si>
  <si>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</si>
  <si>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</si>
  <si>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</si>
  <si>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</si>
  <si>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</si>
  <si>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</si>
  <si>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</si>
  <si>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</si>
  <si>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</si>
  <si>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</si>
  <si>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</si>
  <si>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</si>
  <si>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</si>
  <si>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</si>
  <si>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</si>
  <si>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</si>
  <si>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</si>
  <si>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</si>
  <si>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</si>
  <si>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</si>
  <si>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</si>
  <si>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</si>
  <si>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</si>
  <si>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</si>
  <si>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</si>
  <si>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</si>
  <si>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</si>
  <si>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</si>
  <si>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</si>
  <si>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</si>
  <si>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</si>
  <si>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</si>
  <si>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</si>
  <si>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</si>
  <si>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</si>
  <si>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</si>
  <si>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</si>
  <si>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</si>
  <si>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</si>
  <si>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</si>
  <si>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</si>
  <si>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</si>
  <si>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</si>
  <si>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</si>
  <si>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</si>
  <si>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</si>
  <si>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</si>
  <si>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</si>
  <si>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</si>
  <si>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</si>
  <si>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</si>
  <si>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</si>
  <si>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</si>
  <si>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</si>
  <si>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</si>
  <si>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</si>
  <si>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</si>
  <si>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</si>
  <si>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</si>
  <si>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</si>
  <si>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</si>
  <si>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</si>
  <si>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</si>
  <si>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</si>
  <si>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</si>
  <si>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</si>
  <si>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</si>
  <si>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</si>
  <si>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</si>
  <si>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</si>
  <si>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</si>
  <si>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</si>
  <si>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</si>
  <si>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</si>
  <si>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</si>
  <si>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</si>
  <si>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</si>
  <si>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</si>
  <si>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</si>
  <si>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</si>
  <si>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</si>
  <si>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</si>
  <si>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</si>
  <si>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</si>
  <si>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</si>
  <si>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</si>
  <si>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</si>
  <si>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</si>
  <si>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</si>
  <si>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</si>
  <si>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</si>
  <si>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</si>
  <si>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</si>
  <si>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</si>
  <si>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</si>
  <si>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</si>
  <si>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</si>
  <si>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</si>
  <si>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</si>
  <si>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</si>
  <si>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</si>
  <si>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</si>
  <si>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</si>
  <si>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</si>
  <si>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</si>
  <si>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</si>
  <si>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</si>
  <si>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</si>
  <si>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</si>
  <si>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</si>
  <si>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</si>
  <si>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</si>
  <si>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</si>
  <si>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</si>
  <si>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</si>
  <si>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</si>
  <si>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</si>
  <si>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</si>
  <si>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</si>
  <si>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</si>
  <si>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</si>
  <si>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</si>
  <si>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</si>
  <si>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</si>
  <si>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</si>
  <si>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</si>
  <si>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</si>
  <si>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</si>
  <si>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</si>
  <si>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</si>
  <si>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</si>
  <si>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</si>
  <si>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</si>
  <si>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</si>
  <si>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</si>
  <si>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</si>
  <si>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</si>
  <si>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</si>
  <si>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</si>
  <si>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</si>
  <si>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</si>
  <si>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</si>
  <si>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</si>
  <si>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</si>
  <si>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</si>
  <si>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</si>
  <si>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</si>
  <si>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</si>
  <si>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</si>
  <si>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</si>
  <si>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</si>
  <si>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</si>
  <si>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</si>
  <si>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</si>
  <si>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</si>
  <si>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</si>
  <si>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</si>
  <si>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</si>
  <si>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</si>
  <si>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</si>
  <si>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</si>
  <si>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</si>
  <si>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</si>
  <si>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</si>
  <si>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</si>
  <si>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</si>
  <si>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</si>
  <si>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</si>
  <si>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</si>
  <si>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</si>
  <si>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</si>
  <si>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</si>
  <si>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</si>
  <si>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</si>
  <si>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</si>
  <si>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</si>
  <si>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</si>
  <si>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</si>
  <si>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</si>
  <si>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</si>
  <si>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</si>
  <si>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</si>
  <si>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</si>
  <si>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</si>
  <si>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</si>
  <si>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</si>
  <si>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</si>
  <si>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</si>
  <si>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</si>
  <si>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</si>
  <si>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</si>
  <si>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</si>
  <si>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</si>
  <si>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</si>
  <si>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</si>
  <si>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</si>
  <si>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</si>
  <si>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</si>
  <si>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</si>
  <si>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</si>
  <si>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</si>
  <si>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</si>
  <si>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</si>
  <si>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</si>
  <si>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</si>
  <si>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</si>
  <si>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</si>
  <si>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</si>
  <si>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</si>
  <si>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</si>
  <si>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</si>
  <si>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</si>
  <si>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</si>
  <si>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</si>
  <si>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</si>
  <si>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</si>
  <si>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</si>
  <si>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</si>
  <si>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</si>
  <si>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</si>
  <si>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</si>
  <si>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</si>
  <si>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</si>
  <si>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</si>
  <si>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</si>
  <si>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</si>
  <si>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</si>
  <si>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</si>
  <si>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</si>
  <si>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</si>
  <si>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</si>
  <si>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</si>
  <si>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</si>
  <si>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</si>
  <si>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</si>
  <si>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</si>
  <si>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</si>
  <si>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</si>
  <si>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</si>
  <si>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</si>
  <si>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</si>
  <si>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</si>
  <si>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</si>
  <si>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</si>
  <si>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</si>
  <si>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</si>
  <si>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</si>
  <si>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</si>
  <si>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</si>
  <si>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</si>
  <si>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</si>
  <si>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</si>
  <si>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</si>
  <si>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</si>
  <si>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</si>
  <si>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</si>
  <si>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</si>
  <si>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</si>
  <si>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</si>
  <si>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</si>
  <si>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</si>
  <si>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</si>
  <si>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</si>
  <si>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</si>
  <si>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</si>
  <si>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</si>
  <si>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</si>
  <si>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</si>
  <si>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</si>
  <si>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</si>
  <si>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</si>
  <si>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</si>
  <si>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</si>
  <si>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</si>
  <si>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</si>
  <si>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</si>
  <si>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</si>
  <si>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</si>
  <si>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</si>
  <si>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</si>
  <si>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</si>
  <si>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</si>
  <si>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</si>
  <si>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</si>
  <si>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</si>
  <si>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</si>
  <si>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</si>
  <si>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</si>
  <si>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</si>
  <si>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</si>
  <si>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</si>
  <si>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</si>
  <si>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</si>
  <si>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</si>
  <si>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</si>
  <si>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</si>
  <si>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</si>
  <si>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</si>
  <si>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</si>
  <si>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</si>
  <si>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</si>
  <si>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</si>
  <si>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</si>
  <si>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</si>
  <si>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</si>
  <si>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</si>
  <si>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</si>
  <si>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</si>
  <si>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</si>
  <si>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</si>
  <si>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</si>
  <si>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</si>
  <si>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</si>
  <si>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</si>
  <si>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</si>
  <si>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</si>
  <si>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</si>
  <si>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</si>
  <si>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</si>
  <si>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</si>
  <si>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</si>
  <si>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</si>
  <si>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</si>
  <si>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</si>
  <si>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</si>
  <si>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</si>
  <si>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</si>
  <si>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</si>
  <si>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</si>
  <si>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</si>
  <si>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</si>
  <si>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</si>
  <si>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</si>
  <si>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</si>
  <si>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</si>
  <si>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</si>
  <si>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</si>
  <si>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</si>
  <si>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</si>
  <si>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</si>
  <si>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</si>
  <si>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</si>
  <si>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</si>
  <si>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</si>
  <si>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</si>
  <si>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</si>
  <si>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</si>
  <si>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</si>
  <si>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</si>
  <si>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</si>
  <si>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</si>
  <si>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</si>
  <si>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</si>
  <si>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</si>
  <si>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</si>
  <si>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</si>
  <si>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</si>
  <si>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</si>
  <si>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</si>
  <si>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</si>
  <si>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</si>
  <si>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</si>
  <si>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</si>
  <si>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</si>
  <si>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</si>
  <si>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</si>
  <si>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</si>
  <si>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</si>
  <si>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</si>
  <si>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</si>
  <si>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</si>
  <si>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</si>
  <si>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</si>
  <si>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</si>
  <si>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</si>
  <si>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</si>
  <si>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</si>
  <si>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</si>
  <si>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</si>
  <si>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</si>
  <si>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</si>
  <si>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</si>
  <si>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</si>
  <si>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</si>
  <si>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</si>
  <si>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</si>
  <si>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</si>
  <si>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</si>
  <si>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</si>
  <si>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</si>
  <si>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</si>
  <si>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</si>
  <si>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</si>
  <si>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</si>
  <si>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</si>
  <si>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</si>
  <si>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</si>
  <si>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</si>
  <si>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</si>
  <si>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</si>
  <si>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</si>
  <si>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</si>
  <si>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</si>
  <si>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</si>
  <si>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</si>
  <si>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</si>
  <si>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</si>
  <si>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</si>
  <si>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</si>
  <si>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</si>
  <si>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</si>
  <si>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</si>
  <si>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</si>
  <si>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</si>
  <si>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</si>
  <si>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</si>
  <si>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</si>
  <si>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</si>
  <si>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</si>
  <si>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</si>
  <si>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</si>
  <si>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</si>
  <si>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</si>
  <si>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</si>
  <si>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</si>
  <si>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</si>
  <si>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</si>
  <si>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</si>
  <si>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</si>
  <si>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</si>
  <si>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</si>
  <si>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</si>
  <si>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</si>
  <si>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</si>
  <si>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</si>
  <si>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</si>
  <si>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</si>
  <si>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</si>
  <si>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</si>
  <si>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</si>
  <si>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</si>
  <si>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</si>
  <si>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</si>
  <si>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</si>
  <si>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</si>
  <si>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</si>
  <si>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</si>
  <si>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</si>
  <si>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</si>
  <si>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</si>
  <si>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</si>
  <si>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</si>
  <si>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</si>
  <si>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</si>
  <si>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</si>
  <si>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</si>
  <si>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</si>
  <si>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</si>
  <si>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</si>
  <si>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</si>
  <si>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</si>
  <si>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</si>
  <si>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</si>
  <si>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</si>
  <si>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</si>
  <si>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</si>
  <si>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</si>
  <si>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</si>
  <si>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</si>
  <si>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</si>
  <si>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</si>
  <si>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</si>
  <si>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</si>
  <si>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</si>
  <si>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</si>
  <si>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</si>
  <si>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</si>
  <si>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</si>
  <si>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</si>
  <si>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</si>
  <si>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</si>
  <si>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</si>
  <si>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</si>
  <si>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</si>
  <si>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</si>
  <si>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</si>
  <si>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</si>
  <si>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</si>
  <si>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</si>
  <si>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</si>
  <si>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</si>
  <si>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</si>
  <si>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</si>
  <si>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</si>
  <si>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</si>
  <si>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</si>
  <si>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</si>
  <si>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</si>
  <si>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</si>
  <si>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</si>
  <si>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</si>
  <si>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</si>
  <si>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</si>
  <si>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</si>
  <si>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</si>
  <si>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</si>
  <si>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</si>
  <si>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</si>
  <si>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</si>
  <si>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</si>
  <si>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</si>
  <si>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</si>
  <si>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</si>
  <si>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</si>
  <si>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</si>
  <si>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</si>
  <si>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</si>
  <si>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</si>
  <si>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</si>
  <si>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</si>
  <si>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</si>
  <si>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</si>
  <si>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</si>
  <si>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</si>
  <si>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</si>
  <si>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</si>
  <si>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</si>
  <si>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</si>
  <si>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</si>
  <si>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</si>
  <si>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</si>
  <si>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</si>
  <si>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</si>
  <si>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</si>
  <si>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</si>
  <si>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</si>
  <si>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</si>
  <si>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</si>
  <si>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</si>
  <si>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</si>
  <si>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</si>
  <si>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</si>
  <si>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</si>
  <si>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</si>
  <si>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</si>
  <si>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</si>
  <si>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</si>
  <si>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</si>
  <si>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</si>
  <si>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</si>
  <si>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</si>
  <si>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</si>
  <si>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</si>
  <si>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</si>
  <si>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</si>
  <si>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</si>
  <si>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</si>
  <si>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</si>
  <si>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</si>
  <si>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</si>
  <si>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</si>
  <si>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</si>
  <si>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</si>
  <si>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</si>
  <si>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</si>
  <si>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</si>
  <si>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</si>
  <si>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</si>
  <si>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</si>
  <si>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</si>
  <si>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</si>
  <si>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</si>
  <si>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</si>
  <si>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</si>
  <si>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</si>
  <si>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</si>
  <si>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</si>
  <si>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</si>
  <si>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</si>
  <si>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</si>
  <si>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</si>
  <si>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</si>
  <si>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</si>
  <si>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</si>
  <si>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</si>
  <si>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</si>
  <si>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</si>
  <si>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</si>
  <si>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</si>
  <si>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</si>
  <si>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</si>
  <si>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</si>
  <si>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</si>
  <si>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</si>
  <si>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</si>
  <si>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</si>
  <si>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</si>
  <si>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</si>
  <si>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</si>
  <si>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</si>
  <si>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</si>
  <si>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</si>
  <si>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</si>
  <si>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</si>
  <si>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</si>
  <si>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</si>
  <si>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</si>
  <si>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</si>
  <si>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</si>
  <si>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</si>
  <si>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</si>
  <si>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</si>
  <si>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</si>
  <si>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</si>
  <si>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</si>
  <si>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</si>
  <si>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</si>
  <si>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</si>
  <si>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</si>
  <si>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</si>
  <si>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</si>
  <si>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</si>
  <si>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</si>
  <si>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</si>
  <si>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</si>
  <si>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</si>
  <si>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</si>
  <si>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</si>
  <si>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</si>
  <si>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</si>
  <si>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</si>
  <si>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</si>
  <si>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</si>
  <si>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</si>
  <si>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</si>
  <si>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</si>
  <si>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</si>
  <si>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</si>
  <si>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</si>
  <si>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</si>
  <si>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</si>
  <si>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</si>
  <si>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</si>
  <si>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</si>
  <si>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</si>
  <si>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</si>
  <si>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</si>
  <si>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</si>
  <si>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</si>
  <si>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</si>
  <si>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</si>
  <si>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</si>
  <si>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</si>
  <si>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</si>
  <si>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</si>
  <si>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</si>
  <si>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</si>
  <si>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</si>
  <si>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</si>
  <si>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</si>
  <si>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</si>
  <si>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</si>
  <si>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</si>
  <si>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</si>
  <si>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</si>
  <si>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</si>
  <si>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</si>
  <si>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</si>
  <si>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</si>
  <si>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</si>
  <si>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</si>
  <si>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</si>
  <si>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</si>
  <si>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</si>
  <si>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</si>
  <si>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</si>
  <si>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</si>
  <si>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</si>
  <si>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</si>
  <si>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</si>
  <si>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</si>
  <si>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</si>
  <si>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</si>
  <si>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</si>
  <si>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</si>
  <si>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</si>
  <si>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</si>
  <si>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</si>
  <si>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</si>
  <si>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</si>
  <si>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</si>
  <si>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</si>
  <si>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</si>
  <si>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</si>
  <si>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</si>
  <si>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</si>
  <si>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</si>
  <si>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</si>
  <si>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</si>
  <si>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</si>
  <si>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</si>
  <si>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</si>
  <si>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</si>
  <si>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</si>
  <si>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</si>
  <si>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</si>
  <si>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</si>
  <si>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</si>
  <si>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</si>
  <si>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</si>
  <si>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</si>
  <si>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</si>
  <si>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</si>
  <si>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</si>
  <si>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</si>
  <si>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</si>
  <si>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</si>
  <si>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</si>
  <si>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</si>
  <si>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</si>
  <si>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</si>
  <si>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</si>
  <si>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</si>
  <si>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</si>
  <si>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</si>
  <si>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</si>
  <si>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</si>
  <si>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</si>
  <si>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</si>
  <si>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</si>
  <si>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</si>
  <si>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</si>
  <si>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</si>
  <si>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</si>
  <si>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</si>
  <si>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</si>
  <si>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</si>
  <si>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</si>
  <si>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</si>
  <si>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</si>
  <si>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</si>
  <si>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</si>
  <si>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</si>
  <si>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</si>
  <si>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</si>
  <si>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</si>
  <si>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</si>
  <si>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</si>
  <si>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</si>
  <si>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</si>
  <si>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</si>
  <si>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</si>
  <si>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</si>
  <si>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</si>
  <si>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</si>
  <si>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</si>
  <si>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</si>
  <si>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</si>
  <si>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</si>
  <si>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</si>
  <si>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</si>
  <si>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</si>
  <si>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</si>
  <si>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</si>
  <si>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</si>
  <si>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</si>
  <si>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</si>
  <si>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</si>
  <si>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</si>
  <si>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</si>
  <si>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</si>
  <si>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</si>
  <si>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</si>
  <si>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</si>
  <si>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</si>
  <si>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</si>
  <si>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</si>
  <si>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</si>
  <si>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</si>
  <si>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</si>
  <si>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</si>
  <si>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</si>
  <si>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</si>
  <si>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</si>
  <si>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</si>
  <si>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</si>
  <si>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</si>
  <si>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</si>
  <si>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</si>
  <si>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</si>
  <si>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</si>
  <si>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</si>
  <si>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</si>
  <si>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</si>
  <si>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</si>
  <si>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</si>
  <si>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</si>
  <si>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</si>
  <si>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</si>
  <si>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</si>
  <si>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</si>
  <si>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</si>
  <si>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</si>
  <si>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</si>
  <si>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</si>
  <si>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</si>
  <si>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</si>
  <si>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</si>
  <si>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</si>
  <si>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</si>
  <si>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</si>
  <si>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</si>
  <si>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</si>
  <si>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</si>
  <si>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</si>
  <si>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</si>
  <si>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</si>
  <si>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</si>
  <si>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</si>
  <si>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</si>
  <si>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</si>
  <si>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</si>
  <si>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</si>
  <si>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</si>
  <si>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</si>
  <si>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</si>
  <si>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</si>
  <si>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</si>
  <si>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</si>
  <si>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</si>
  <si>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</si>
  <si>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</si>
  <si>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</si>
  <si>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</si>
  <si>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</si>
  <si>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</si>
  <si>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</si>
  <si>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</si>
  <si>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</si>
  <si>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</si>
  <si>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</si>
  <si>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</si>
  <si>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</si>
  <si>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</si>
  <si>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</si>
  <si>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</si>
  <si>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</si>
  <si>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</si>
  <si>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</si>
  <si>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</si>
  <si>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</si>
  <si>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</si>
  <si>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</si>
  <si>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</si>
  <si>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</si>
  <si>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</si>
  <si>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</si>
  <si>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</si>
  <si>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</si>
  <si>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</si>
  <si>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</si>
  <si>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</si>
  <si>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</si>
  <si>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</si>
  <si>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</si>
  <si>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</si>
  <si>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</si>
  <si>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</si>
  <si>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</si>
  <si>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</si>
  <si>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</si>
  <si>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</si>
  <si>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</si>
  <si>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</si>
  <si>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</si>
  <si>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</si>
  <si>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</si>
  <si>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</si>
  <si>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</si>
  <si>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</si>
  <si>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</si>
  <si>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</si>
  <si>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</si>
  <si>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</si>
  <si>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</si>
  <si>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</si>
  <si>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</si>
  <si>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</si>
  <si>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</si>
  <si>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</si>
  <si>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</si>
  <si>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</si>
  <si>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</si>
  <si>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</si>
  <si>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</si>
  <si>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</si>
  <si>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</si>
  <si>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</si>
  <si>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</si>
  <si>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</si>
  <si>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</si>
  <si>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</si>
  <si>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</si>
  <si>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</si>
  <si>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</si>
  <si>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</si>
  <si>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</si>
  <si>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</si>
  <si>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</si>
  <si>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</si>
  <si>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</si>
  <si>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</si>
  <si>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</si>
  <si>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</si>
  <si>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</si>
  <si>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</si>
  <si>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</si>
  <si>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</si>
  <si>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</si>
  <si>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</si>
  <si>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</si>
  <si>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</si>
  <si>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</si>
  <si>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</si>
  <si>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</si>
  <si>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</si>
  <si>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</si>
  <si>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</si>
  <si>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</si>
  <si>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</si>
  <si>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</si>
  <si>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</si>
  <si>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</si>
  <si>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</si>
  <si>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</si>
  <si>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</si>
  <si>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</si>
  <si>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</si>
  <si>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</si>
  <si>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</si>
  <si>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</si>
  <si>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</si>
  <si>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</si>
  <si>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</si>
  <si>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</si>
  <si>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</si>
  <si>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</si>
  <si>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</si>
  <si>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</si>
  <si>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</si>
  <si>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</si>
  <si>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</si>
  <si>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</si>
  <si>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</si>
  <si>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</si>
  <si>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</si>
  <si>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</si>
  <si>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</si>
  <si>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</si>
  <si>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</si>
  <si>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</si>
  <si>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</si>
  <si>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</si>
  <si>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</si>
  <si>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</si>
  <si>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</si>
  <si>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</si>
  <si>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</si>
  <si>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</si>
  <si>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</si>
  <si>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</si>
  <si>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</si>
  <si>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</si>
  <si>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</si>
  <si>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</si>
  <si>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</si>
  <si>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</si>
  <si>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</si>
  <si>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</si>
  <si>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</si>
  <si>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</si>
  <si>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</si>
  <si>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</si>
  <si>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</si>
  <si>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</si>
  <si>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</si>
  <si>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</si>
  <si>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</si>
  <si>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</si>
  <si>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</si>
  <si>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</si>
  <si>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</si>
  <si>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</si>
  <si>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</si>
  <si>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</si>
  <si>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</si>
  <si>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</si>
  <si>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</si>
  <si>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</si>
  <si>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</si>
  <si>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</si>
  <si>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</si>
  <si>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</si>
  <si>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</si>
  <si>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</si>
  <si>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</si>
  <si>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</si>
  <si>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</si>
  <si>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</si>
  <si>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</si>
  <si>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</si>
  <si>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</si>
  <si>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</si>
  <si>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</si>
  <si>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</si>
  <si>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</si>
  <si>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</si>
  <si>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</si>
  <si>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</si>
  <si>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</si>
  <si>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</si>
  <si>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</si>
  <si>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</si>
  <si>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</si>
  <si>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</si>
  <si>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</si>
  <si>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</si>
  <si>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</si>
  <si>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</si>
  <si>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</si>
  <si>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</si>
  <si>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</si>
  <si>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</si>
  <si>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</si>
  <si>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</si>
  <si>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</si>
  <si>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</si>
  <si>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</si>
  <si>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</si>
  <si>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</si>
  <si>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</si>
  <si>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</si>
  <si>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</si>
  <si>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</si>
  <si>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</si>
  <si>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</si>
  <si>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</si>
  <si>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</si>
  <si>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</si>
  <si>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</si>
  <si>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</si>
  <si>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</si>
  <si>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</si>
  <si>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</si>
  <si>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</si>
  <si>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</si>
  <si>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</si>
  <si>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</si>
  <si>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</si>
  <si>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</si>
  <si>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</si>
  <si>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</si>
  <si>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</si>
  <si>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</si>
  <si>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</si>
  <si>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</si>
  <si>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</si>
  <si>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</si>
  <si>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</si>
  <si>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</si>
  <si>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</si>
  <si>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</si>
  <si>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</si>
  <si>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</si>
  <si>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</si>
  <si>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</si>
  <si>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</si>
  <si>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</si>
  <si>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</si>
  <si>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</si>
  <si>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</si>
  <si>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</si>
  <si>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</si>
  <si>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</si>
  <si>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</si>
  <si>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</si>
  <si>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</si>
  <si>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</si>
  <si>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</si>
  <si>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</si>
  <si>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</si>
  <si>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</si>
  <si>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</si>
  <si>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</si>
  <si>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</si>
  <si>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</si>
  <si>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</si>
  <si>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</si>
  <si>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</si>
  <si>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</si>
  <si>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</si>
  <si>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</si>
  <si>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</si>
  <si>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</si>
  <si>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</si>
  <si>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</si>
  <si>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</si>
  <si>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</si>
  <si>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</si>
  <si>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</si>
  <si>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</si>
  <si>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</si>
  <si>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</si>
  <si>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</si>
  <si>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</si>
  <si>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</si>
  <si>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</si>
  <si>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</si>
  <si>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</si>
  <si>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</si>
  <si>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</si>
  <si>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</si>
  <si>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</si>
  <si>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</si>
  <si>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</si>
  <si>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</si>
  <si>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</si>
  <si>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</si>
  <si>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</si>
  <si>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</si>
  <si>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</si>
  <si>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</si>
  <si>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</si>
  <si>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</si>
  <si>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</si>
  <si>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</si>
  <si>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</si>
  <si>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</si>
  <si>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</si>
  <si>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</si>
  <si>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</si>
  <si>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</si>
  <si>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</si>
  <si>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</si>
  <si>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</si>
  <si>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</si>
  <si>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</si>
  <si>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</si>
  <si>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</si>
  <si>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</si>
  <si>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</si>
  <si>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</si>
  <si>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</si>
  <si>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</si>
  <si>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</si>
  <si>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</si>
  <si>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</si>
  <si>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</si>
  <si>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</si>
  <si>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</si>
  <si>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</si>
  <si>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</si>
  <si>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</si>
  <si>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</si>
  <si>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</si>
  <si>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</si>
  <si>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</si>
  <si>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</si>
  <si>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</si>
  <si>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</si>
  <si>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</si>
  <si>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</si>
  <si>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</si>
  <si>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</si>
  <si>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</si>
  <si>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</si>
  <si>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</si>
  <si>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</si>
  <si>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</si>
  <si>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</si>
  <si>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</si>
  <si>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</si>
  <si>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</si>
  <si>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</si>
  <si>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</si>
  <si>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</si>
  <si>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</si>
  <si>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</si>
  <si>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</si>
  <si>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</si>
  <si>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</si>
  <si>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</si>
  <si>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</si>
  <si>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</si>
  <si>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</si>
  <si>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</si>
  <si>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</si>
  <si>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</si>
  <si>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</si>
  <si>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</si>
  <si>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</si>
  <si>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</si>
  <si>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</si>
  <si>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</si>
  <si>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</si>
  <si>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</si>
  <si>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</si>
  <si>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</si>
  <si>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</si>
  <si>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</si>
  <si>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</si>
  <si>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</si>
  <si>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</si>
  <si>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</si>
  <si>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</si>
  <si>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</si>
  <si>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</si>
  <si>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</si>
  <si>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</si>
  <si>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</si>
  <si>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</si>
  <si>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</si>
  <si>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</si>
  <si>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</si>
  <si>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</si>
  <si>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</si>
  <si>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</si>
  <si>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</si>
  <si>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</si>
  <si>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</si>
  <si>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</si>
  <si>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</si>
  <si>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</si>
  <si>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</si>
  <si>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</si>
  <si>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</si>
  <si>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</si>
  <si>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</si>
  <si>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</si>
  <si>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</si>
  <si>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</si>
  <si>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</si>
  <si>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</si>
  <si>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</si>
  <si>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</si>
  <si>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</si>
  <si>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</si>
  <si>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</si>
  <si>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</si>
  <si>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</si>
  <si>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</si>
  <si>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</si>
  <si>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</si>
  <si>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</si>
  <si>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</si>
  <si>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</si>
  <si>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</si>
  <si>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</si>
  <si>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</si>
  <si>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</si>
  <si>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</si>
  <si>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</si>
  <si>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</si>
  <si>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</si>
  <si>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</si>
  <si>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</si>
  <si>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</si>
  <si>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</si>
  <si>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</si>
  <si>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</si>
  <si>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</si>
  <si>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</si>
  <si>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</si>
  <si>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</si>
  <si>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</si>
  <si>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</si>
  <si>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</si>
  <si>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</si>
  <si>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</si>
  <si>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</si>
  <si>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</si>
  <si>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</si>
  <si>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</si>
  <si>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</si>
  <si>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</si>
  <si>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</si>
  <si>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</si>
  <si>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</si>
  <si>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</si>
  <si>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</si>
  <si>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</si>
  <si>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</si>
  <si>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</si>
  <si>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</si>
  <si>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</si>
  <si>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</si>
  <si>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</si>
  <si>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</si>
  <si>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</si>
  <si>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</si>
  <si>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</si>
  <si>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</si>
  <si>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</si>
  <si>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</si>
  <si>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</si>
  <si>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</si>
  <si>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</si>
  <si>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</si>
  <si>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</si>
  <si>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</si>
  <si>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</si>
  <si>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</si>
  <si>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</si>
  <si>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</si>
  <si>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</si>
  <si>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</si>
  <si>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</si>
  <si>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</si>
  <si>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</si>
  <si>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</si>
  <si>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</si>
  <si>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</si>
  <si>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</si>
  <si>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</si>
  <si>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</si>
  <si>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</si>
  <si>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</si>
  <si>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</si>
  <si>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</si>
  <si>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</si>
  <si>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</si>
  <si>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</si>
  <si>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</si>
  <si>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</si>
  <si>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</si>
  <si>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</si>
  <si>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</si>
  <si>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</si>
  <si>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</si>
  <si>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</si>
  <si>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</si>
  <si>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</si>
  <si>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</si>
  <si>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</si>
  <si>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</si>
  <si>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</si>
  <si>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</si>
  <si>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</si>
  <si>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</si>
  <si>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</si>
  <si>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</si>
  <si>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</si>
  <si>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</si>
  <si>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</si>
  <si>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</si>
  <si>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</si>
  <si>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</si>
  <si>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</si>
  <si>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</si>
  <si>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</si>
  <si>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</si>
  <si>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</si>
  <si>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</si>
  <si>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</si>
  <si>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</si>
  <si>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</si>
  <si>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</si>
  <si>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</si>
  <si>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</si>
  <si>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</si>
  <si>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</si>
  <si>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</si>
  <si>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</si>
  <si>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</si>
  <si>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</si>
  <si>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</si>
  <si>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</si>
  <si>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</si>
  <si>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</si>
  <si>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</si>
  <si>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</si>
  <si>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</si>
  <si>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</si>
  <si>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</si>
  <si>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</si>
  <si>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</si>
  <si>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</si>
  <si>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</si>
  <si>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</si>
  <si>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</si>
  <si>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</si>
  <si>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</si>
  <si>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</si>
  <si>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</si>
  <si>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</si>
  <si>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</si>
  <si>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</si>
  <si>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</si>
  <si>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</si>
  <si>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</si>
  <si>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</si>
  <si>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</si>
  <si>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</si>
  <si>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</si>
  <si>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</si>
  <si>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</si>
  <si>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</si>
  <si>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</si>
  <si>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</si>
  <si>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</si>
  <si>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</si>
  <si>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</si>
  <si>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</si>
  <si>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</si>
  <si>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</si>
  <si>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</si>
  <si>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</si>
  <si>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</si>
  <si>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</si>
  <si>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</si>
  <si>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</si>
  <si>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</si>
  <si>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</si>
  <si>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</si>
  <si>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</si>
  <si>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</si>
  <si>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</si>
  <si>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</si>
  <si>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</si>
  <si>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</si>
  <si>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</si>
  <si>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</si>
  <si>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</si>
  <si>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</si>
  <si>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</si>
  <si>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</si>
  <si>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</si>
  <si>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</si>
  <si>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</si>
  <si>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</si>
  <si>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</si>
  <si>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</si>
  <si>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</si>
  <si>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</si>
  <si>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</si>
  <si>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</si>
  <si>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</si>
  <si>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</si>
  <si>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</si>
  <si>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</si>
  <si>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</si>
  <si>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</si>
  <si>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</si>
  <si>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</si>
  <si>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</si>
  <si>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</si>
  <si>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</si>
  <si>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</si>
  <si>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</si>
  <si>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</si>
  <si>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</si>
  <si>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</si>
  <si>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</si>
  <si>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</si>
  <si>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</si>
  <si>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</si>
  <si>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</si>
  <si>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</si>
  <si>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</si>
  <si>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</si>
  <si>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</si>
  <si>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</si>
  <si>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</si>
  <si>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</si>
  <si>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</si>
  <si>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</si>
  <si>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</si>
  <si>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</si>
  <si>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</si>
  <si>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</si>
  <si>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</si>
  <si>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</si>
  <si>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</si>
  <si>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</si>
  <si>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</si>
  <si>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</si>
  <si>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</si>
  <si>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</si>
  <si>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</si>
  <si>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</si>
  <si>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</si>
  <si>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</si>
  <si>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</si>
  <si>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</si>
  <si>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</si>
  <si>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</si>
  <si>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</si>
  <si>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</si>
  <si>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</si>
  <si>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</si>
  <si>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</si>
  <si>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</si>
  <si>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</si>
  <si>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</si>
  <si>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</si>
  <si>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</si>
  <si>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</si>
  <si>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</si>
  <si>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</si>
  <si>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</si>
  <si>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</si>
  <si>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</si>
  <si>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</si>
  <si>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</si>
  <si>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</si>
  <si>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</si>
  <si>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</si>
  <si>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</si>
  <si>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</si>
  <si>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</si>
  <si>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</si>
  <si>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</si>
  <si>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</si>
  <si>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</si>
  <si>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</si>
  <si>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</si>
  <si>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</si>
  <si>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</si>
  <si>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</si>
  <si>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</si>
  <si>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</si>
  <si>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</si>
  <si>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</si>
  <si>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</si>
  <si>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</si>
  <si>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</si>
  <si>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</si>
  <si>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</si>
  <si>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</si>
  <si>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</si>
  <si>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</si>
  <si>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</si>
  <si>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</si>
  <si>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</si>
  <si>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</si>
  <si>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</si>
  <si>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</si>
  <si>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</si>
  <si>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</si>
  <si>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</si>
  <si>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</si>
  <si>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</si>
  <si>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</si>
  <si>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</si>
  <si>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</si>
  <si>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</si>
  <si>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</si>
  <si>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</si>
  <si>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</si>
  <si>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</si>
  <si>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</si>
  <si>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</si>
  <si>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</si>
  <si>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</si>
  <si>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</si>
  <si>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</si>
  <si>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</si>
  <si>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</si>
  <si>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</si>
  <si>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</si>
  <si>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</si>
  <si>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</si>
  <si>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</si>
  <si>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</si>
  <si>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</si>
  <si>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</si>
  <si>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</si>
  <si>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</si>
  <si>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</si>
  <si>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</si>
  <si>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</si>
  <si>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</si>
  <si>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</si>
  <si>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</si>
  <si>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</si>
  <si>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</si>
  <si>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</si>
  <si>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</si>
  <si>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</si>
  <si>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</si>
  <si>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</si>
  <si>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</si>
  <si>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</si>
  <si>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</si>
  <si>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</si>
  <si>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</si>
  <si>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</si>
  <si>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</si>
  <si>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</si>
  <si>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</si>
  <si>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</si>
  <si>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</si>
  <si>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</si>
  <si>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</si>
  <si>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</si>
  <si>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</si>
  <si>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</si>
  <si>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</si>
  <si>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</si>
  <si>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</si>
  <si>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</si>
  <si>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</si>
  <si>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</si>
  <si>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</si>
  <si>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</si>
  <si>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</si>
  <si>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</si>
  <si>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</si>
  <si>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</si>
  <si>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</si>
  <si>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</si>
  <si>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</si>
  <si>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</si>
  <si>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</si>
  <si>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</si>
  <si>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</si>
  <si>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</si>
  <si>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</si>
  <si>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</si>
  <si>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</si>
  <si>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</si>
  <si>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</si>
  <si>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</si>
  <si>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</si>
  <si>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</si>
  <si>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</si>
  <si>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</si>
  <si>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</si>
  <si>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</si>
  <si>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</si>
  <si>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</si>
  <si>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</si>
  <si>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</si>
  <si>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</si>
  <si>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</si>
  <si>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</si>
  <si>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</si>
  <si>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</si>
  <si>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</si>
  <si>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</si>
  <si>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</si>
  <si>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</si>
  <si>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</si>
  <si>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</si>
  <si>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</si>
  <si>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</si>
  <si>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</si>
  <si>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</si>
  <si>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</si>
  <si>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</si>
  <si>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</si>
  <si>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</si>
  <si>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</si>
  <si>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</si>
  <si>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</si>
  <si>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</si>
  <si>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</si>
  <si>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</si>
  <si>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</si>
  <si>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</si>
  <si>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</si>
  <si>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</si>
  <si>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</si>
  <si>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</si>
  <si>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</si>
  <si>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</si>
  <si>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</si>
  <si>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</si>
  <si>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</si>
  <si>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</si>
  <si>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</si>
  <si>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</si>
  <si>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</si>
  <si>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</si>
  <si>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</si>
  <si>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</si>
  <si>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</si>
  <si>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</si>
  <si>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</si>
  <si>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</si>
  <si>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</si>
  <si>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</si>
  <si>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</si>
  <si>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</si>
  <si>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</si>
  <si>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</si>
  <si>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</si>
  <si>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</si>
  <si>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</si>
  <si>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</si>
  <si>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</si>
  <si>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</si>
  <si>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</si>
  <si>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</si>
  <si>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</si>
  <si>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</si>
  <si>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</si>
  <si>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</si>
  <si>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</si>
  <si>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</si>
  <si>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</si>
  <si>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</si>
  <si>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</si>
  <si>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</si>
  <si>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</si>
  <si>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</si>
  <si>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</si>
  <si>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</si>
  <si>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</si>
  <si>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</si>
  <si>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</si>
  <si>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</si>
  <si>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</si>
  <si>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</si>
  <si>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</si>
  <si>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</si>
  <si>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</si>
  <si>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</si>
  <si>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</si>
  <si>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</si>
  <si>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</si>
  <si>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</si>
  <si>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</si>
  <si>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</si>
  <si>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</si>
  <si>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</si>
  <si>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</si>
  <si>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</si>
  <si>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</si>
  <si>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</si>
  <si>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</si>
  <si>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</si>
  <si>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</si>
  <si>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</si>
  <si>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</si>
  <si>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</si>
  <si>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</si>
  <si>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</si>
  <si>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</si>
  <si>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</si>
  <si>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</si>
  <si>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</si>
  <si>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</si>
  <si>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</si>
  <si>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</si>
  <si>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</si>
  <si>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</si>
  <si>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</si>
  <si>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</si>
  <si>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</si>
  <si>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</si>
  <si>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</si>
  <si>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</si>
  <si>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</si>
  <si>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</si>
  <si>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</si>
  <si>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</si>
  <si>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</si>
  <si>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</si>
  <si>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</si>
  <si>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</si>
  <si>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</si>
  <si>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</si>
  <si>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</si>
  <si>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</si>
  <si>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</si>
  <si>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</si>
  <si>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</si>
  <si>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</si>
  <si>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</si>
  <si>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</si>
  <si>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</si>
  <si>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</si>
  <si>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</si>
  <si>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</si>
  <si>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</si>
  <si>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</si>
  <si>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</si>
  <si>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</si>
  <si>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</si>
  <si>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</si>
  <si>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</si>
  <si>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</si>
  <si>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</si>
  <si>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</si>
  <si>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</si>
  <si>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</si>
  <si>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</si>
  <si>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</si>
  <si>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</si>
  <si>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</si>
  <si>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</si>
  <si>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</si>
  <si>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</si>
  <si>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</si>
  <si>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</si>
  <si>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</si>
  <si>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</si>
  <si>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</si>
  <si>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</si>
  <si>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</si>
  <si>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</si>
  <si>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</si>
  <si>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</si>
  <si>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</si>
  <si>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</si>
  <si>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</si>
  <si>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</si>
  <si>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</si>
  <si>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</si>
  <si>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</si>
  <si>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</si>
  <si>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</si>
  <si>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</si>
  <si>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</si>
  <si>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</si>
  <si>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</si>
  <si>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</si>
  <si>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</si>
  <si>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</si>
  <si>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</si>
  <si>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</si>
  <si>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</si>
  <si>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</si>
  <si>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</si>
  <si>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</si>
  <si>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</si>
  <si>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</si>
  <si>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</si>
  <si>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</si>
  <si>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</si>
  <si>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</si>
  <si>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</si>
  <si>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</si>
  <si>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</si>
  <si>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</si>
  <si>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</si>
  <si>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</si>
  <si>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</si>
  <si>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</si>
  <si>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</si>
  <si>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</si>
  <si>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</si>
  <si>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</si>
  <si>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</si>
  <si>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</si>
  <si>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</si>
  <si>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</si>
  <si>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</si>
  <si>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</si>
  <si>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</si>
  <si>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</si>
  <si>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</si>
  <si>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</si>
  <si>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</si>
  <si>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</si>
  <si>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</si>
  <si>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</si>
  <si>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</si>
  <si>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</si>
  <si>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</si>
  <si>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</si>
  <si>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</si>
  <si>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</si>
  <si>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</si>
  <si>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</si>
  <si>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</si>
  <si>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</si>
  <si>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</si>
  <si>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</si>
  <si>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</si>
  <si>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</si>
  <si>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</si>
  <si>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</si>
  <si>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</si>
  <si>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</si>
  <si>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</si>
  <si>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</si>
  <si>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</si>
  <si>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</si>
  <si>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</si>
  <si>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</si>
  <si>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</si>
  <si>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</si>
  <si>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</si>
  <si>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</si>
  <si>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</si>
  <si>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</si>
  <si>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</si>
  <si>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</si>
  <si>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</si>
  <si>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</si>
  <si>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</si>
  <si>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</si>
  <si>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</si>
  <si>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</si>
  <si>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</si>
  <si>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</si>
  <si>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</si>
  <si>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</si>
  <si>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</si>
  <si>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</si>
  <si>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</si>
  <si>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</si>
  <si>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</si>
  <si>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</si>
  <si>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</si>
  <si>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</si>
  <si>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</si>
  <si>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</si>
  <si>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</si>
  <si>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</si>
  <si>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</si>
  <si>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</si>
  <si>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</si>
  <si>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</si>
  <si>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</si>
  <si>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</si>
  <si>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</si>
  <si>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</si>
  <si>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</si>
  <si>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</si>
  <si>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</si>
  <si>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</si>
  <si>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</si>
  <si>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</si>
  <si>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</si>
  <si>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</si>
  <si>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</si>
  <si>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</si>
  <si>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</si>
  <si>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</si>
  <si>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</si>
  <si>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</si>
  <si>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</si>
  <si>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</si>
  <si>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</si>
  <si>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</si>
  <si>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</si>
  <si>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</si>
  <si>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</si>
  <si>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</si>
  <si>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</si>
  <si>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</si>
  <si>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</si>
  <si>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</si>
  <si>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</si>
  <si>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</si>
  <si>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</si>
  <si>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</si>
  <si>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</si>
  <si>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</si>
  <si>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</si>
  <si>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</si>
  <si>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</si>
  <si>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</si>
  <si>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</si>
  <si>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</si>
  <si>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</si>
  <si>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</si>
  <si>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</si>
  <si>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</si>
  <si>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</si>
  <si>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</si>
  <si>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</si>
  <si>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</si>
  <si>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</si>
  <si>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</si>
  <si>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</si>
  <si>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</si>
  <si>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</si>
  <si>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</si>
  <si>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</si>
  <si>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</si>
  <si>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</si>
  <si>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</si>
  <si>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</si>
  <si>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</si>
  <si>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</si>
  <si>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</si>
  <si>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</si>
  <si>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</si>
  <si>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</si>
  <si>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</si>
  <si>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</si>
  <si>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</si>
  <si>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</si>
  <si>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</si>
  <si>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</si>
  <si>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</si>
  <si>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</si>
  <si>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</si>
  <si>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</si>
  <si>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</si>
  <si>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</si>
  <si>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</si>
  <si>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</si>
  <si>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</si>
  <si>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</si>
  <si>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</si>
  <si>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</si>
  <si>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</si>
  <si>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</si>
  <si>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</si>
  <si>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</si>
  <si>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</si>
  <si>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</si>
  <si>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</si>
  <si>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</si>
  <si>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</si>
  <si>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</si>
  <si>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</si>
  <si>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</si>
  <si>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</si>
  <si>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</si>
  <si>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</si>
  <si>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</si>
  <si>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</si>
  <si>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</si>
  <si>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</si>
  <si>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</si>
  <si>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</si>
  <si>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</si>
  <si>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</si>
  <si>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</si>
  <si>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</si>
  <si>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</si>
  <si>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</si>
  <si>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</si>
  <si>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</si>
  <si>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</si>
  <si>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</si>
  <si>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</si>
  <si>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</si>
  <si>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</si>
  <si>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</si>
  <si>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</si>
  <si>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</si>
  <si>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</si>
  <si>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</si>
  <si>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</si>
  <si>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</si>
  <si>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</si>
  <si>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</si>
  <si>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</si>
  <si>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</si>
  <si>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</si>
  <si>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</si>
  <si>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</si>
  <si>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</si>
  <si>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</si>
  <si>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</si>
  <si>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</si>
  <si>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</si>
  <si>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</si>
  <si>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</si>
  <si>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</si>
  <si>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</si>
  <si>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</si>
  <si>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</si>
  <si>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</si>
  <si>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</si>
  <si>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</si>
  <si>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</si>
  <si>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</si>
  <si>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</si>
  <si>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</si>
  <si>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</si>
  <si>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</si>
  <si>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</si>
  <si>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</si>
  <si>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</si>
  <si>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</si>
  <si>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</si>
  <si>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</si>
  <si>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</si>
  <si>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</si>
  <si>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</si>
  <si>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</si>
  <si>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</si>
  <si>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</si>
  <si>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</si>
  <si>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</si>
  <si>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</si>
  <si>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</si>
  <si>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</si>
  <si>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</si>
  <si>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</si>
  <si>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</si>
  <si>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</si>
  <si>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</si>
  <si>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</si>
  <si>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</si>
  <si>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</si>
  <si>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</si>
  <si>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</si>
  <si>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</si>
  <si>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</si>
  <si>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</si>
  <si>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</si>
  <si>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</si>
  <si>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</si>
  <si>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</si>
  <si>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</si>
  <si>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</si>
  <si>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</si>
  <si>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</si>
  <si>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</si>
  <si>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</si>
  <si>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</si>
  <si>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</si>
  <si>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</si>
  <si>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</si>
  <si>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</si>
  <si>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</si>
  <si>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</si>
  <si>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</si>
  <si>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</si>
  <si>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</si>
  <si>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</si>
  <si>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</si>
  <si>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</si>
  <si>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</si>
  <si>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</si>
  <si>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</si>
  <si>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</si>
  <si>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</si>
  <si>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</si>
  <si>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</si>
  <si>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</si>
  <si>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</si>
  <si>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</si>
  <si>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</si>
  <si>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</si>
  <si>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</si>
  <si>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</si>
  <si>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</si>
  <si>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</si>
  <si>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</si>
  <si>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</si>
  <si>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</si>
  <si>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</si>
  <si>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</si>
  <si>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</si>
  <si>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</si>
  <si>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</si>
  <si>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</si>
  <si>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</si>
  <si>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</si>
  <si>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</si>
  <si>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</si>
  <si>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</si>
  <si>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</si>
  <si>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</si>
  <si>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</si>
  <si>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</si>
  <si>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</si>
  <si>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</si>
  <si>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</si>
  <si>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</si>
  <si>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</si>
  <si>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</si>
  <si>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</si>
  <si>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</si>
  <si>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</si>
  <si>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</si>
  <si>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</si>
  <si>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</si>
  <si>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</si>
  <si>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</si>
  <si>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</si>
  <si>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</si>
  <si>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</si>
  <si>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</si>
  <si>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</si>
  <si>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</si>
  <si>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</si>
  <si>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</si>
  <si>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</si>
  <si>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</si>
  <si>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</si>
  <si>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</si>
  <si>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</si>
  <si>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</si>
  <si>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</si>
  <si>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</si>
  <si>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</si>
  <si>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</si>
  <si>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</si>
  <si>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</si>
  <si>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</si>
  <si>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</si>
  <si>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</si>
  <si>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</si>
  <si>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</si>
  <si>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</si>
  <si>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</si>
  <si>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</si>
  <si>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</si>
  <si>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</si>
  <si>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</si>
  <si>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</si>
  <si>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</si>
  <si>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</si>
  <si>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</si>
  <si>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</si>
  <si>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</si>
  <si>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</si>
  <si>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</si>
  <si>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</si>
  <si>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</si>
  <si>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</si>
  <si>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</si>
  <si>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</si>
  <si>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</si>
  <si>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</si>
  <si>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</si>
  <si>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</si>
  <si>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</si>
  <si>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</si>
  <si>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</si>
  <si>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</si>
  <si>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</si>
  <si>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</si>
  <si>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</si>
  <si>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</si>
  <si>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</si>
  <si>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</si>
  <si>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</si>
  <si>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</si>
  <si>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</si>
  <si>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</si>
  <si>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</si>
  <si>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</si>
  <si>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</si>
  <si>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</si>
  <si>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</si>
  <si>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</si>
  <si>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</si>
  <si>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</si>
  <si>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</si>
  <si>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</si>
  <si>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</si>
  <si>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</si>
  <si>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</si>
  <si>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</si>
  <si>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</si>
  <si>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</si>
  <si>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</si>
  <si>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</si>
  <si>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</si>
  <si>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</si>
  <si>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</si>
  <si>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</si>
  <si>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</si>
  <si>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</si>
  <si>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</si>
  <si>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</si>
  <si>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</si>
  <si>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</si>
  <si>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</si>
  <si>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</si>
  <si>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</si>
  <si>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</si>
  <si>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</si>
  <si>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</si>
  <si>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</si>
  <si>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</si>
  <si>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</si>
  <si>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</si>
  <si>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</si>
  <si>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</si>
  <si>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</si>
  <si>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</si>
  <si>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</si>
  <si>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</si>
  <si>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</si>
  <si>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</si>
  <si>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</si>
  <si>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</si>
  <si>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</si>
  <si>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</si>
  <si>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</si>
  <si>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</si>
  <si>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</si>
  <si>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</si>
  <si>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</si>
  <si>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</si>
  <si>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</si>
  <si>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</si>
  <si>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</si>
  <si>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</si>
  <si>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</si>
  <si>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</si>
  <si>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</si>
  <si>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</si>
  <si>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</si>
  <si>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</si>
  <si>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</si>
  <si>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</si>
  <si>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</si>
  <si>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</si>
  <si>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</si>
  <si>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</si>
  <si>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</si>
  <si>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</si>
  <si>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</si>
  <si>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</si>
  <si>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</si>
  <si>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</si>
  <si>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</si>
  <si>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</si>
  <si>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</si>
  <si>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</si>
  <si>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</si>
  <si>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</si>
  <si>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</si>
  <si>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</si>
  <si>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</si>
  <si>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</si>
  <si>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</si>
  <si>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</si>
  <si>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</si>
  <si>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</si>
  <si>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</si>
  <si>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</si>
  <si>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</si>
  <si>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</si>
  <si>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</si>
  <si>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</si>
  <si>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</si>
  <si>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</si>
  <si>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</si>
  <si>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</si>
  <si>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</si>
  <si>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</si>
  <si>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</si>
  <si>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</si>
  <si>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</si>
  <si>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</si>
  <si>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</si>
  <si>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</si>
  <si>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</si>
  <si>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</si>
  <si>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</si>
  <si>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</si>
  <si>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</si>
  <si>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</si>
  <si>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</si>
  <si>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</si>
  <si>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</si>
  <si>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</si>
  <si>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</si>
  <si>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</si>
  <si>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</si>
  <si>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</si>
  <si>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</si>
  <si>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</si>
  <si>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</si>
  <si>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</si>
  <si>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</si>
  <si>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</si>
  <si>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</si>
  <si>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</si>
  <si>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</si>
  <si>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</si>
  <si>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</si>
  <si>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</si>
  <si>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</si>
  <si>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</si>
  <si>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</si>
  <si>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</si>
  <si>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</si>
  <si>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</si>
  <si>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</si>
  <si>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</si>
  <si>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</si>
  <si>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</si>
  <si>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</si>
  <si>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</si>
  <si>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</si>
  <si>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</si>
  <si>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</si>
  <si>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</si>
  <si>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</si>
  <si>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</si>
  <si>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</si>
  <si>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</si>
  <si>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</si>
  <si>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</si>
  <si>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</si>
  <si>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</si>
  <si>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</si>
  <si>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</si>
  <si>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</si>
  <si>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</si>
  <si>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</si>
  <si>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</si>
  <si>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</si>
  <si>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</si>
  <si>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</si>
  <si>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</si>
  <si>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</si>
  <si>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</si>
  <si>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</si>
  <si>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</si>
  <si>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</si>
  <si>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</si>
  <si>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</si>
  <si>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</si>
  <si>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</si>
  <si>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</si>
  <si>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</si>
  <si>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</si>
  <si>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</si>
  <si>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</si>
  <si>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</si>
  <si>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</si>
  <si>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</si>
  <si>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</si>
  <si>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</si>
  <si>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</si>
  <si>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</si>
  <si>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</si>
  <si>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</si>
  <si>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</si>
  <si>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</si>
  <si>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</si>
  <si>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</si>
  <si>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</si>
  <si>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</si>
  <si>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</si>
  <si>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</si>
  <si>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</si>
  <si>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</si>
  <si>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</si>
  <si>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</si>
  <si>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</si>
  <si>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</si>
  <si>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</si>
  <si>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</si>
  <si>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</si>
  <si>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</si>
  <si>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</si>
  <si>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</si>
  <si>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</si>
  <si>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</si>
  <si>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</si>
  <si>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</si>
  <si>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</si>
  <si>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</si>
  <si>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</si>
  <si>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</si>
  <si>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</si>
  <si>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</si>
  <si>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</si>
  <si>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</si>
  <si>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</si>
  <si>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</si>
  <si>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</si>
  <si>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</si>
  <si>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</si>
  <si>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</si>
  <si>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</si>
  <si>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</si>
  <si>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</si>
  <si>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</si>
  <si>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</si>
  <si>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</si>
  <si>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</si>
  <si>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</si>
  <si>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</si>
  <si>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</si>
  <si>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</si>
  <si>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</si>
  <si>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</si>
  <si>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</si>
  <si>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</si>
  <si>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</si>
  <si>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</si>
  <si>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</si>
  <si>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</si>
  <si>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</si>
  <si>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</si>
  <si>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</si>
  <si>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</si>
  <si>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</si>
  <si>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</si>
  <si>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</si>
  <si>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</si>
  <si>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</si>
  <si>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</si>
  <si>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</si>
  <si>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</si>
  <si>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</si>
  <si>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</si>
  <si>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</si>
  <si>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</si>
  <si>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</si>
  <si>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</si>
  <si>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</si>
  <si>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</si>
  <si>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</si>
  <si>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</si>
  <si>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</si>
  <si>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</si>
  <si>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</si>
  <si>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</si>
  <si>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</si>
  <si>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</si>
  <si>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</si>
  <si>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</si>
  <si>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</si>
  <si>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</si>
  <si>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</si>
  <si>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</si>
  <si>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</si>
  <si>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</si>
  <si>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</si>
  <si>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</si>
  <si>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</si>
  <si>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</si>
  <si>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</si>
  <si>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</si>
  <si>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</si>
  <si>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</si>
  <si>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</si>
  <si>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</si>
  <si>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</si>
  <si>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</si>
  <si>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</si>
  <si>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</si>
  <si>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</si>
  <si>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</si>
  <si>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</si>
  <si>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</si>
  <si>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</si>
  <si>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</si>
  <si>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</si>
  <si>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</si>
  <si>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</si>
  <si>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</si>
  <si>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</si>
  <si>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</si>
  <si>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</si>
  <si>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</si>
  <si>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</si>
  <si>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</si>
  <si>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</si>
  <si>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</si>
  <si>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</si>
  <si>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</si>
  <si>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</si>
  <si>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</si>
  <si>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</si>
  <si>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</si>
  <si>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</si>
  <si>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</si>
  <si>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</si>
  <si>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</si>
  <si>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</si>
  <si>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</si>
  <si>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</si>
  <si>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</si>
  <si>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</si>
  <si>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</si>
  <si>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</si>
  <si>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</si>
  <si>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</si>
  <si>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</si>
  <si>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</si>
  <si>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</si>
  <si>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</si>
  <si>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</si>
  <si>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</si>
  <si>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</si>
  <si>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</si>
  <si>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</si>
  <si>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</si>
  <si>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</si>
  <si>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</si>
  <si>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</si>
  <si>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</si>
  <si>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</si>
  <si>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</si>
  <si>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</si>
  <si>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</si>
  <si>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</si>
  <si>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</si>
  <si>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</si>
  <si>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</si>
  <si>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</si>
  <si>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</si>
  <si>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</si>
  <si>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</si>
  <si>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</si>
  <si>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</si>
  <si>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</si>
  <si>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</si>
  <si>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</si>
  <si>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</si>
  <si>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</si>
  <si>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</si>
  <si>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</si>
  <si>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</si>
  <si>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</si>
  <si>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</si>
  <si>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</si>
  <si>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</si>
  <si>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</si>
  <si>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</si>
  <si>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</si>
  <si>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</si>
  <si>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</si>
  <si>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</si>
  <si>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</si>
  <si>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</si>
  <si>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</si>
  <si>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</si>
  <si>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</si>
  <si>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</si>
  <si>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</si>
  <si>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</si>
  <si>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</si>
  <si>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</si>
  <si>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</si>
  <si>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</si>
  <si>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</si>
  <si>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</si>
  <si>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</si>
  <si>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</si>
  <si>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</si>
  <si>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</si>
  <si>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</si>
  <si>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</si>
  <si>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</si>
  <si>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</si>
  <si>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</si>
  <si>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</si>
  <si>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</si>
  <si>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</si>
  <si>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</si>
  <si>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</si>
  <si>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</si>
  <si>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</si>
  <si>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</si>
  <si>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</si>
  <si>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</si>
  <si>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</si>
  <si>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</si>
  <si>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</si>
  <si>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</si>
  <si>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</si>
  <si>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</si>
  <si>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</si>
  <si>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</si>
  <si>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</si>
  <si>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</si>
  <si>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</si>
  <si>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</si>
  <si>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</si>
  <si>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</si>
  <si>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</si>
  <si>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</si>
  <si>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</si>
  <si>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</si>
  <si>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</si>
  <si>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</si>
  <si>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</si>
  <si>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</si>
  <si>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</si>
  <si>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</si>
  <si>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</si>
  <si>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</si>
  <si>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</si>
  <si>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</si>
  <si>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</si>
  <si>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</si>
  <si>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</si>
  <si>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</si>
  <si>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</si>
  <si>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</si>
  <si>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</si>
  <si>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</si>
  <si>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</si>
  <si>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</si>
  <si>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</si>
  <si>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</si>
  <si>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</si>
  <si>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</si>
  <si>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</si>
  <si>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</si>
  <si>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</si>
  <si>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</si>
  <si>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</si>
  <si>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</si>
  <si>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</si>
  <si>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</si>
  <si>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</si>
  <si>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</si>
  <si>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</si>
  <si>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</si>
  <si>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</si>
  <si>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</si>
  <si>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</si>
  <si>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</si>
  <si>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</si>
  <si>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</si>
  <si>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</si>
  <si>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</si>
  <si>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</si>
  <si>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</si>
  <si>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</si>
  <si>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</si>
  <si>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</si>
  <si>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</si>
  <si>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</si>
  <si>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</si>
  <si>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</si>
  <si>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</si>
  <si>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</si>
  <si>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</si>
  <si>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</si>
  <si>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</si>
  <si>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</si>
  <si>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</si>
  <si>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</si>
  <si>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</si>
  <si>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</si>
  <si>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</si>
  <si>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</si>
  <si>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</si>
  <si>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</si>
  <si>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</si>
  <si>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</si>
  <si>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</si>
  <si>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</si>
  <si>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</si>
  <si>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</si>
  <si>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</si>
  <si>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</si>
  <si>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</si>
  <si>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</si>
  <si>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</si>
  <si>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</si>
  <si>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</si>
  <si>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</si>
  <si>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</si>
  <si>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</si>
  <si>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</si>
  <si>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</si>
  <si>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</si>
  <si>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</si>
  <si>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</si>
  <si>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</si>
  <si>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</si>
  <si>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</si>
  <si>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</si>
  <si>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</si>
  <si>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</si>
  <si>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</si>
  <si>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</si>
  <si>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</si>
  <si>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</si>
  <si>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</si>
  <si>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</si>
  <si>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</si>
  <si>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</si>
  <si>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</si>
  <si>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</si>
  <si>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</si>
  <si>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</si>
  <si>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</si>
  <si>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</si>
  <si>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</si>
  <si>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</si>
  <si>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</si>
  <si>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</si>
  <si>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</si>
  <si>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</si>
  <si>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</si>
  <si>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</si>
  <si>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</si>
  <si>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</si>
  <si>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</si>
  <si>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</si>
  <si>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</si>
  <si>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</si>
  <si>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</si>
  <si>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</si>
  <si>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</si>
  <si>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</si>
  <si>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</si>
  <si>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</si>
  <si>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</si>
  <si>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</si>
  <si>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</si>
  <si>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</si>
  <si>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</si>
  <si>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</si>
  <si>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</si>
  <si>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</si>
  <si>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</si>
  <si>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</si>
  <si>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</si>
  <si>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</si>
  <si>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</si>
  <si>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</si>
  <si>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</si>
  <si>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</si>
  <si>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</si>
  <si>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</si>
  <si>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</si>
  <si>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</si>
  <si>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</si>
  <si>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</si>
  <si>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</si>
  <si>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</si>
  <si>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</si>
  <si>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</si>
  <si>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</si>
  <si>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</si>
  <si>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</si>
  <si>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</si>
  <si>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</si>
  <si>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</si>
  <si>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</si>
  <si>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</si>
  <si>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</si>
  <si>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</si>
  <si>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</si>
  <si>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</si>
  <si>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</si>
  <si>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</si>
  <si>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</si>
  <si>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</si>
  <si>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</si>
  <si>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</si>
  <si>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</si>
  <si>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</si>
  <si>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</si>
  <si>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</si>
  <si>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</si>
  <si>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</si>
  <si>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</si>
  <si>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</si>
  <si>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</si>
  <si>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</si>
  <si>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</si>
  <si>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</si>
  <si>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</si>
  <si>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</si>
  <si>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</si>
  <si>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</si>
  <si>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</si>
  <si>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</si>
  <si>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</si>
  <si>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</si>
  <si>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</si>
  <si>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</si>
  <si>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</si>
  <si>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</si>
  <si>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</si>
  <si>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</si>
  <si>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</si>
  <si>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</si>
  <si>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</si>
  <si>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</si>
  <si>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</si>
  <si>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</si>
  <si>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</si>
  <si>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</si>
  <si>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</si>
  <si>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</si>
  <si>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</si>
  <si>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</si>
  <si>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</si>
  <si>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</si>
  <si>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</si>
  <si>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</si>
  <si>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</si>
  <si>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</si>
  <si>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</si>
  <si>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</si>
  <si>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</si>
  <si>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</si>
  <si>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</si>
  <si>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</si>
  <si>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</si>
  <si>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</si>
  <si>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</si>
  <si>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</si>
  <si>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</si>
  <si>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</si>
  <si>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</si>
  <si>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</si>
  <si>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</si>
  <si>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</si>
  <si>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</si>
  <si>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</si>
  <si>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</si>
  <si>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</si>
  <si>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</si>
  <si>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</si>
  <si>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</si>
  <si>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</si>
  <si>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</si>
  <si>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</si>
  <si>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</si>
  <si>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</si>
  <si>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</si>
  <si>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</si>
  <si>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</si>
  <si>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</si>
  <si>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</si>
  <si>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</si>
  <si>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</si>
  <si>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</si>
  <si>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</si>
  <si>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</si>
  <si>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</si>
  <si>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</si>
  <si>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</si>
  <si>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</si>
  <si>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</si>
  <si>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</si>
  <si>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</si>
  <si>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</si>
  <si>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</si>
  <si>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</si>
  <si>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</si>
  <si>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</si>
  <si>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</si>
  <si>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</si>
  <si>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</si>
  <si>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</si>
  <si>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</si>
  <si>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</si>
  <si>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</si>
  <si>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</si>
  <si>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</si>
  <si>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</si>
  <si>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</si>
  <si>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</si>
  <si>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</si>
  <si>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</si>
  <si>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</si>
  <si>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</si>
  <si>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</si>
  <si>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</si>
  <si>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</si>
  <si>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</si>
  <si>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</si>
  <si>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</si>
  <si>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</si>
  <si>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</si>
  <si>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</si>
  <si>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</si>
  <si>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</si>
  <si>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</si>
  <si>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</si>
  <si>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</si>
  <si>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</si>
  <si>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</si>
  <si>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</si>
  <si>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</si>
  <si>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</si>
  <si>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</si>
  <si>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</si>
  <si>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</si>
  <si>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</si>
  <si>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</si>
  <si>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</si>
  <si>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</si>
  <si>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</si>
  <si>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</si>
  <si>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</si>
  <si>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</si>
  <si>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</si>
  <si>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</si>
  <si>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</si>
  <si>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</si>
  <si>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</si>
  <si>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</si>
  <si>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</si>
  <si>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</si>
  <si>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</si>
  <si>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</si>
  <si>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</si>
  <si>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</si>
  <si>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</si>
  <si>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</si>
  <si>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</si>
  <si>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</si>
  <si>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</si>
  <si>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</si>
  <si>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</si>
  <si>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</si>
  <si>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</si>
  <si>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</si>
  <si>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</si>
  <si>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</si>
  <si>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</si>
  <si>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</si>
  <si>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</si>
  <si>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</si>
  <si>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</si>
  <si>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</si>
  <si>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</si>
  <si>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</si>
  <si>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</si>
  <si>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</si>
  <si>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</si>
  <si>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</si>
  <si>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</si>
  <si>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</si>
  <si>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</si>
  <si>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</si>
  <si>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</si>
  <si>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</si>
  <si>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</si>
  <si>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</si>
  <si>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</si>
  <si>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</si>
  <si>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</si>
  <si>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</si>
  <si>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</si>
  <si>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</si>
  <si>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</si>
  <si>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</si>
  <si>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</si>
  <si>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</si>
  <si>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</si>
  <si>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</si>
  <si>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</si>
  <si>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</si>
  <si>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</si>
  <si>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</si>
  <si>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</si>
  <si>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</si>
  <si>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</si>
  <si>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</si>
  <si>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</si>
  <si>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</si>
  <si>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</si>
  <si>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</si>
  <si>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</si>
  <si>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</si>
  <si>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</si>
  <si>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</si>
  <si>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</si>
  <si>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</si>
  <si>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</si>
  <si>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</si>
  <si>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</si>
  <si>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</si>
  <si>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</si>
  <si>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</si>
  <si>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</si>
  <si>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</si>
  <si>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</si>
  <si>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</si>
  <si>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</si>
  <si>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</si>
  <si>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</si>
  <si>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</si>
  <si>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</si>
  <si>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</si>
  <si>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</si>
  <si>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</si>
  <si>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</si>
  <si>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</si>
  <si>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</si>
  <si>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</si>
  <si>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</si>
  <si>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</si>
  <si>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</si>
  <si>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</si>
  <si>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</si>
  <si>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</si>
  <si>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</si>
  <si>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</si>
  <si>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</si>
  <si>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</si>
  <si>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</si>
  <si>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</si>
  <si>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</si>
  <si>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</si>
  <si>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</si>
  <si>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</si>
  <si>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</si>
  <si>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</si>
  <si>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</si>
  <si>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</si>
  <si>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</si>
  <si>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</si>
  <si>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</si>
  <si>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</si>
  <si>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</si>
  <si>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</si>
  <si>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</si>
  <si>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</si>
  <si>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</si>
  <si>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</si>
  <si>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</si>
  <si>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</si>
  <si>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</si>
  <si>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</si>
  <si>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</si>
  <si>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</si>
  <si>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</si>
  <si>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</si>
  <si>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</si>
  <si>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</si>
  <si>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</si>
  <si>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</si>
  <si>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</si>
  <si>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</si>
  <si>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</si>
  <si>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</si>
  <si>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</si>
  <si>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</si>
  <si>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</si>
  <si>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</si>
  <si>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</si>
  <si>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</si>
  <si>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</si>
  <si>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</si>
  <si>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</si>
  <si>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</si>
  <si>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</si>
  <si>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</si>
  <si>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</si>
  <si>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</si>
  <si>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</si>
  <si>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</si>
  <si>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</si>
  <si>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</si>
  <si>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</si>
  <si>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</si>
  <si>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</si>
  <si>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</si>
  <si>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</si>
  <si>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</si>
  <si>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</si>
  <si>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</si>
  <si>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</si>
  <si>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</si>
  <si>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</si>
  <si>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</si>
  <si>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</si>
  <si>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</si>
  <si>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</si>
  <si>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</si>
  <si>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</si>
  <si>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</si>
  <si>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</si>
  <si>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</si>
  <si>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</si>
  <si>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</si>
  <si>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</si>
  <si>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</si>
  <si>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</si>
  <si>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</si>
  <si>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</si>
  <si>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</si>
  <si>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</si>
  <si>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</si>
  <si>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</si>
  <si>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</si>
  <si>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</si>
  <si>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</si>
  <si>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</si>
  <si>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</si>
  <si>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</si>
  <si>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</si>
  <si>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</si>
  <si>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</si>
  <si>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</si>
  <si>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</si>
  <si>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</si>
  <si>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</si>
  <si>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</si>
  <si>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</si>
  <si>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</si>
  <si>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</si>
  <si>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</si>
  <si>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</si>
  <si>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</si>
  <si>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</si>
  <si>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</si>
  <si>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</si>
  <si>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</si>
  <si>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</si>
  <si>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</si>
  <si>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</si>
  <si>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</si>
  <si>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</si>
  <si>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</si>
  <si>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</si>
  <si>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</si>
  <si>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</si>
  <si>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</si>
  <si>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</si>
  <si>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</si>
  <si>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</si>
  <si>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</si>
  <si>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</si>
  <si>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</si>
  <si>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</si>
  <si>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</si>
  <si>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</si>
  <si>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</si>
  <si>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</si>
  <si>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</si>
  <si>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</si>
  <si>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</si>
  <si>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</si>
  <si>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</si>
  <si>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</si>
  <si>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</si>
  <si>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</si>
  <si>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</si>
  <si>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</si>
  <si>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</si>
  <si>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</si>
  <si>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</si>
  <si>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</si>
  <si>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</si>
  <si>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</si>
  <si>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</si>
  <si>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</si>
  <si>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</si>
  <si>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</si>
  <si>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</si>
  <si>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</si>
  <si>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</si>
  <si>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</si>
  <si>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</si>
  <si>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</si>
  <si>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</si>
  <si>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</si>
  <si>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</si>
  <si>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</si>
  <si>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</si>
  <si>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</si>
  <si>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</si>
  <si>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</si>
  <si>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</si>
  <si>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</si>
  <si>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</si>
  <si>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</si>
  <si>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</si>
  <si>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</si>
  <si>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</si>
  <si>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</si>
  <si>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</si>
  <si>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</si>
  <si>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</si>
  <si>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</si>
  <si>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</si>
  <si>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</si>
  <si>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</si>
  <si>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</si>
  <si>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</si>
  <si>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</si>
  <si>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</si>
  <si>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</si>
  <si>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</si>
  <si>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</si>
  <si>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</si>
  <si>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</si>
  <si>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</si>
  <si>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</si>
  <si>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</si>
  <si>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</si>
  <si>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</si>
  <si>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</si>
  <si>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</si>
  <si>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</si>
  <si>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</si>
  <si>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</si>
  <si>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</si>
  <si>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</si>
  <si>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</si>
  <si>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</si>
  <si>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</si>
  <si>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</si>
  <si>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</si>
  <si>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</si>
  <si>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</si>
  <si>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</si>
  <si>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</si>
  <si>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</si>
  <si>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</si>
  <si>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</si>
  <si>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</si>
  <si>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</si>
  <si>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</si>
  <si>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</si>
  <si>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</si>
  <si>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</si>
  <si>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</si>
  <si>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</si>
  <si>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</si>
  <si>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</si>
  <si>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</si>
  <si>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</si>
  <si>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</si>
  <si>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</si>
  <si>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</si>
  <si>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</si>
  <si>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</si>
  <si>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</si>
  <si>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</si>
  <si>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</si>
  <si>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</si>
  <si>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</si>
  <si>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</si>
  <si>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</si>
  <si>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</si>
  <si>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</si>
  <si>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</si>
  <si>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</si>
  <si>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</si>
  <si>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</si>
  <si>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</si>
  <si>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</si>
  <si>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</si>
  <si>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</si>
  <si>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</si>
  <si>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</si>
  <si>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</si>
  <si>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</si>
  <si>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</si>
  <si>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</si>
  <si>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</si>
  <si>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</si>
  <si>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</si>
  <si>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</si>
  <si>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</si>
  <si>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</si>
  <si>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</si>
  <si>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</si>
  <si>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</si>
  <si>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</si>
  <si>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</si>
  <si>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</si>
  <si>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</si>
  <si>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</si>
  <si>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</si>
  <si>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</si>
  <si>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</si>
  <si>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</si>
  <si>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</si>
  <si>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</si>
  <si>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</si>
  <si>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</si>
  <si>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</si>
  <si>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</si>
  <si>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</si>
  <si>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</si>
  <si>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</si>
  <si>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</si>
  <si>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</si>
  <si>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</si>
  <si>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</si>
  <si>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</si>
  <si>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</si>
  <si>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</si>
  <si>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</si>
  <si>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</si>
  <si>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</si>
  <si>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</si>
  <si>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</si>
  <si>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</si>
  <si>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</si>
  <si>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</si>
  <si>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</si>
  <si>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</si>
  <si>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</si>
  <si>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</si>
  <si>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</si>
  <si>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</si>
  <si>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</si>
  <si>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</si>
  <si>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</si>
  <si>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</si>
  <si>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</si>
  <si>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</si>
  <si>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</si>
  <si>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</si>
  <si>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</si>
  <si>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</si>
  <si>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</si>
  <si>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</si>
  <si>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</si>
  <si>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</si>
  <si>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</si>
  <si>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</si>
  <si>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</si>
  <si>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</si>
  <si>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</si>
  <si>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</si>
  <si>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</si>
  <si>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</si>
  <si>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</si>
  <si>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</si>
  <si>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</si>
  <si>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</si>
  <si>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</si>
  <si>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</si>
  <si>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</si>
  <si>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</si>
  <si>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</si>
  <si>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</si>
  <si>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</si>
  <si>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</si>
  <si>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</si>
  <si>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</si>
  <si>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</si>
  <si>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</si>
  <si>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</si>
  <si>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</si>
  <si>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</si>
  <si>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</si>
  <si>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</si>
  <si>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</si>
  <si>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</si>
  <si>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</si>
  <si>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</si>
  <si>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</si>
  <si>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</si>
  <si>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</si>
  <si>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</si>
  <si>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</si>
  <si>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</si>
  <si>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</si>
  <si>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</si>
  <si>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</si>
  <si>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</si>
  <si>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</si>
  <si>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</si>
  <si>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</si>
  <si>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</si>
  <si>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</si>
  <si>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</si>
  <si>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</si>
  <si>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</si>
  <si>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</si>
  <si>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</si>
  <si>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</si>
  <si>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</si>
  <si>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</si>
  <si>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</si>
  <si>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</si>
  <si>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</si>
  <si>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</si>
  <si>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</si>
  <si>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</si>
  <si>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</si>
  <si>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</si>
  <si>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</si>
  <si>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</si>
  <si>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</si>
  <si>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</si>
  <si>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</si>
  <si>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</si>
  <si>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</si>
  <si>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</si>
  <si>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</si>
  <si>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</si>
  <si>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</si>
  <si>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</si>
  <si>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</si>
  <si>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</si>
  <si>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</si>
  <si>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</si>
  <si>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</si>
  <si>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</si>
  <si>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</si>
  <si>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</si>
  <si>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</si>
  <si>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</si>
  <si>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</si>
  <si>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</si>
  <si>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</si>
  <si>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</si>
  <si>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</si>
  <si>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</si>
  <si>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</si>
  <si>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</si>
  <si>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</si>
  <si>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</si>
  <si>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</si>
  <si>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</si>
  <si>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</si>
  <si>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</si>
  <si>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</si>
  <si>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</si>
  <si>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</si>
  <si>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</si>
  <si>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</si>
  <si>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</si>
  <si>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</si>
  <si>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</si>
  <si>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</si>
  <si>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</si>
  <si>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</si>
  <si>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</si>
  <si>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</si>
  <si>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</si>
  <si>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</si>
  <si>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</si>
  <si>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</si>
  <si>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</si>
  <si>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</si>
  <si>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</si>
  <si>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</si>
  <si>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</si>
  <si>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</si>
  <si>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</si>
  <si>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</si>
  <si>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</si>
  <si>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</si>
  <si>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</si>
  <si>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</si>
  <si>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</si>
  <si>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</si>
  <si>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</si>
  <si>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</si>
  <si>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</si>
  <si>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</si>
  <si>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</si>
  <si>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</si>
  <si>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</si>
  <si>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</si>
  <si>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</si>
  <si>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</si>
  <si>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</si>
  <si>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</si>
  <si>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</si>
  <si>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</si>
  <si>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</si>
  <si>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</si>
  <si>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</si>
  <si>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</si>
  <si>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</si>
  <si>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</si>
  <si>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</si>
  <si>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</si>
  <si>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</si>
  <si>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</si>
  <si>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</si>
  <si>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</si>
  <si>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</si>
  <si>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</si>
  <si>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</si>
  <si>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</si>
  <si>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</si>
  <si>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</si>
  <si>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</si>
  <si>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</si>
  <si>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</si>
  <si>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</si>
  <si>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</si>
  <si>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</si>
  <si>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</si>
  <si>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</si>
  <si>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</si>
  <si>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</si>
  <si>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</si>
  <si>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</si>
  <si>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</si>
  <si>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</si>
  <si>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</si>
  <si>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</si>
  <si>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</si>
  <si>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</si>
  <si>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</si>
  <si>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</si>
  <si>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</si>
  <si>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</si>
  <si>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</si>
  <si>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</si>
  <si>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</si>
  <si>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</si>
  <si>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</si>
  <si>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</si>
  <si>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</si>
  <si>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</si>
  <si>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</si>
  <si>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</si>
  <si>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</si>
  <si>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</si>
  <si>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</si>
  <si>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</si>
  <si>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</si>
  <si>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</si>
  <si>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</si>
  <si>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</si>
  <si>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</si>
  <si>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</si>
  <si>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</si>
  <si>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</si>
  <si>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</si>
  <si>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</si>
  <si>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</si>
  <si>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</si>
  <si>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</si>
  <si>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</si>
  <si>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</si>
  <si>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</si>
  <si>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</si>
  <si>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</si>
  <si>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</si>
  <si>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</si>
  <si>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</si>
  <si>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</si>
  <si>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</si>
  <si>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</si>
  <si>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</si>
  <si>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</si>
  <si>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</si>
  <si>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</si>
  <si>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</si>
  <si>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</si>
  <si>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</si>
  <si>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</si>
  <si>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</si>
  <si>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</si>
  <si>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</si>
  <si>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</si>
  <si>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</si>
  <si>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</si>
  <si>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</si>
  <si>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</si>
  <si>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</si>
  <si>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</si>
  <si>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</si>
  <si>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</si>
  <si>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</si>
  <si>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</si>
  <si>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</si>
  <si>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</si>
  <si>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</si>
  <si>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</si>
  <si>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</si>
  <si>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</si>
  <si>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</si>
  <si>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</si>
  <si>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</si>
  <si>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</si>
  <si>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</si>
  <si>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</si>
  <si>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</si>
  <si>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</si>
  <si>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</si>
  <si>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</si>
  <si>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</si>
  <si>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</si>
  <si>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</si>
  <si>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</si>
  <si>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</si>
  <si>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</si>
  <si>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</si>
  <si>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</si>
  <si>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</si>
  <si>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</si>
  <si>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</si>
  <si>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</si>
  <si>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</si>
  <si>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</si>
  <si>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</si>
  <si>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</si>
  <si>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</si>
  <si>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</si>
  <si>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</si>
  <si>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</si>
  <si>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</si>
  <si>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</si>
  <si>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</si>
  <si>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</si>
  <si>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</si>
  <si>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</si>
  <si>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</si>
  <si>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</si>
  <si>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</si>
  <si>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</si>
  <si>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</si>
  <si>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</si>
  <si>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</si>
  <si>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</si>
  <si>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</si>
  <si>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</si>
  <si>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</si>
  <si>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</si>
  <si>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</si>
  <si>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</si>
  <si>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</si>
  <si>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</si>
  <si>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</si>
  <si>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</si>
  <si>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</si>
  <si>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</si>
  <si>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</si>
  <si>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</si>
  <si>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</si>
  <si>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</si>
  <si>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</si>
  <si>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</si>
  <si>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</si>
  <si>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</si>
  <si>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</si>
  <si>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</si>
  <si>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</si>
  <si>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</si>
  <si>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</si>
  <si>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</si>
  <si>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</si>
  <si>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</si>
  <si>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</si>
  <si>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</si>
  <si>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</si>
  <si>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</si>
  <si>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</si>
  <si>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</si>
  <si>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</si>
  <si>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</si>
  <si>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</si>
  <si>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</si>
  <si>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</si>
  <si>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</si>
  <si>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</si>
  <si>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</si>
  <si>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</si>
  <si>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</si>
  <si>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</si>
  <si>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</si>
  <si>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</si>
  <si>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</si>
  <si>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</si>
  <si>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</si>
  <si>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</si>
  <si>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</si>
  <si>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</si>
  <si>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</si>
  <si>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</si>
  <si>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</si>
  <si>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</si>
  <si>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</si>
  <si>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</si>
  <si>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</si>
  <si>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</si>
  <si>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</si>
  <si>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</si>
  <si>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</si>
  <si>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</si>
  <si>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</si>
  <si>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</si>
  <si>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</si>
  <si>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</si>
  <si>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</si>
  <si>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</si>
  <si>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</si>
  <si>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</si>
  <si>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</si>
  <si>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</si>
  <si>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</si>
  <si>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</si>
  <si>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</si>
  <si>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</si>
  <si>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</si>
  <si>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</si>
  <si>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</si>
  <si>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</si>
  <si>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</si>
  <si>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</si>
  <si>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</si>
  <si>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</si>
  <si>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</si>
  <si>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</si>
  <si>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</si>
  <si>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</si>
  <si>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</si>
  <si>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</si>
  <si>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</si>
  <si>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</si>
  <si>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</si>
  <si>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</si>
  <si>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</si>
  <si>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</si>
  <si>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</si>
  <si>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</si>
  <si>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</si>
  <si>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</si>
  <si>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</si>
  <si>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</si>
  <si>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</si>
  <si>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</si>
  <si>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</si>
  <si>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</si>
  <si>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</si>
  <si>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</si>
  <si>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</si>
  <si>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</si>
  <si>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</si>
  <si>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</si>
  <si>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</si>
  <si>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</si>
  <si>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</si>
  <si>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</si>
  <si>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</si>
  <si>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</si>
  <si>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</si>
  <si>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</si>
  <si>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</si>
  <si>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</si>
  <si>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</si>
  <si>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</si>
  <si>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</si>
  <si>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</si>
  <si>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</si>
  <si>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</si>
  <si>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</si>
  <si>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</si>
  <si>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</si>
  <si>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</si>
  <si>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</si>
  <si>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</si>
  <si>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</si>
  <si>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</si>
  <si>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</si>
  <si>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</si>
  <si>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</si>
  <si>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</si>
  <si>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</si>
  <si>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</si>
  <si>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</si>
  <si>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</si>
  <si>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</si>
  <si>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</si>
  <si>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</si>
  <si>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</si>
  <si>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</si>
  <si>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</si>
  <si>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</si>
  <si>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</si>
  <si>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</si>
  <si>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</si>
  <si>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</si>
  <si>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</si>
  <si>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</si>
  <si>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</si>
  <si>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</si>
  <si>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</si>
  <si>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</si>
  <si>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</si>
  <si>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</si>
  <si>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</si>
  <si>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</si>
  <si>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</si>
  <si>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</si>
  <si>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</si>
  <si>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</si>
  <si>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</si>
  <si>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</si>
  <si>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</si>
  <si>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</si>
  <si>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</si>
  <si>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</si>
  <si>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</si>
  <si>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</si>
  <si>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</si>
  <si>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</si>
  <si>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</si>
  <si>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</si>
  <si>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</si>
  <si>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</si>
  <si>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</si>
  <si>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</si>
  <si>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</si>
  <si>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</si>
  <si>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</si>
  <si>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</si>
  <si>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</si>
  <si>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</si>
  <si>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</si>
  <si>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</si>
  <si>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</si>
  <si>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</si>
  <si>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</si>
  <si>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</si>
  <si>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</si>
  <si>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</si>
  <si>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</si>
  <si>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</si>
  <si>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</si>
  <si>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</si>
  <si>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</si>
  <si>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</si>
  <si>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</si>
  <si>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</si>
  <si>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</si>
  <si>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</si>
  <si>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</si>
  <si>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</si>
  <si>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</si>
  <si>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</si>
  <si>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</si>
  <si>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</si>
  <si>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</si>
  <si>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</si>
  <si>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</si>
  <si>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</si>
  <si>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</si>
  <si>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</si>
  <si>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</si>
  <si>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</si>
  <si>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</si>
  <si>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</si>
  <si>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</si>
  <si>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</si>
  <si>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</si>
  <si>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</si>
  <si>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</si>
  <si>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</si>
  <si>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</si>
  <si>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</si>
  <si>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</si>
  <si>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</si>
  <si>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</si>
  <si>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</si>
  <si>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</si>
  <si>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</si>
  <si>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</si>
  <si>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</si>
  <si>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</si>
  <si>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</si>
  <si>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</si>
  <si>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</si>
  <si>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</si>
  <si>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</si>
  <si>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</si>
  <si>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</si>
  <si>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</si>
  <si>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</si>
  <si>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</si>
  <si>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</si>
  <si>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</si>
  <si>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</si>
  <si>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</si>
  <si>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</si>
  <si>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</si>
  <si>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</si>
  <si>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</si>
  <si>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</si>
  <si>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</si>
  <si>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</si>
  <si>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</si>
  <si>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</si>
  <si>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</si>
  <si>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</si>
  <si>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</si>
  <si>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</si>
  <si>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</si>
  <si>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</si>
  <si>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</si>
  <si>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</si>
  <si>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</si>
  <si>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</si>
  <si>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</si>
  <si>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</si>
  <si>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</si>
  <si>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</si>
  <si>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</si>
  <si>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</si>
  <si>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</si>
  <si>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</si>
  <si>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</si>
  <si>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</si>
  <si>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</si>
  <si>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</si>
  <si>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</si>
  <si>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</si>
  <si>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</si>
  <si>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</si>
  <si>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</si>
  <si>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</si>
  <si>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</si>
  <si>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</si>
  <si>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</si>
  <si>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</si>
  <si>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</si>
  <si>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</si>
  <si>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</si>
  <si>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</si>
  <si>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</si>
  <si>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</si>
  <si>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</si>
  <si>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</si>
  <si>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</si>
  <si>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</si>
  <si>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</si>
  <si>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</si>
  <si>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</si>
  <si>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</si>
  <si>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</si>
  <si>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</si>
  <si>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</si>
  <si>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</si>
  <si>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</si>
  <si>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</si>
  <si>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</si>
  <si>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</si>
  <si>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</si>
  <si>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</si>
  <si>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</si>
  <si>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</si>
  <si>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</si>
  <si>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</si>
  <si>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</si>
  <si>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</si>
  <si>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</si>
  <si>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</si>
  <si>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</si>
  <si>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</si>
  <si>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</si>
  <si>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</si>
  <si>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</si>
  <si>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</si>
  <si>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</si>
  <si>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</si>
  <si>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</si>
  <si>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</si>
  <si>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</si>
  <si>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</si>
  <si>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</si>
  <si>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</si>
  <si>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</si>
  <si>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</si>
  <si>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</si>
  <si>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</si>
  <si>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</si>
  <si>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</si>
  <si>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</si>
  <si>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</si>
  <si>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</si>
  <si>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</si>
  <si>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</si>
  <si>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</si>
  <si>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</si>
  <si>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</si>
  <si>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</si>
  <si>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</si>
  <si>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</si>
  <si>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</si>
  <si>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</si>
  <si>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</si>
  <si>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</si>
  <si>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</si>
  <si>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</si>
  <si>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</si>
  <si>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</si>
  <si>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</si>
  <si>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</si>
  <si>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</si>
  <si>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</si>
  <si>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</si>
  <si>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</si>
  <si>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</si>
  <si>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</si>
  <si>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</si>
  <si>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</si>
  <si>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</si>
  <si>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</si>
  <si>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</si>
  <si>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</si>
  <si>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</si>
  <si>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</si>
  <si>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</si>
  <si>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</si>
  <si>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</si>
  <si>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</si>
  <si>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</si>
  <si>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</si>
  <si>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</si>
  <si>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</si>
  <si>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</si>
  <si>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</si>
  <si>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</si>
  <si>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</si>
  <si>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</si>
  <si>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</si>
  <si>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</si>
  <si>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</si>
  <si>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</si>
  <si>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</si>
  <si>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</si>
  <si>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</si>
  <si>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</si>
  <si>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</si>
  <si>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</si>
  <si>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</si>
  <si>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</si>
  <si>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</si>
  <si>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</si>
  <si>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</si>
  <si>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</si>
  <si>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</si>
  <si>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</si>
  <si>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</si>
  <si>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</si>
  <si>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</si>
  <si>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</si>
  <si>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</si>
  <si>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</si>
  <si>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</si>
  <si>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</si>
  <si>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</si>
  <si>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</si>
  <si>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</si>
  <si>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</si>
  <si>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</si>
  <si>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</si>
  <si>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</si>
  <si>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</si>
  <si>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</si>
  <si>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</si>
  <si>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</si>
  <si>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</si>
  <si>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</si>
  <si>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</si>
  <si>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</si>
  <si>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</si>
  <si>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</si>
  <si>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</si>
  <si>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</si>
  <si>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</si>
  <si>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</si>
  <si>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</si>
  <si>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</si>
  <si>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</si>
  <si>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</si>
  <si>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</si>
  <si>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</si>
  <si>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</si>
  <si>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</si>
  <si>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</si>
  <si>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</si>
  <si>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</si>
  <si>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</si>
  <si>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</si>
  <si>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</si>
  <si>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</si>
  <si>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</si>
  <si>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</si>
  <si>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</si>
  <si>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</si>
  <si>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</si>
  <si>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</si>
  <si>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</si>
  <si>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</si>
  <si>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</si>
  <si>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</si>
  <si>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</si>
  <si>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</si>
  <si>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</si>
  <si>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</si>
  <si>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</si>
  <si>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</si>
  <si>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</si>
  <si>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</si>
  <si>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</si>
  <si>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</si>
  <si>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</si>
  <si>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</si>
  <si>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</si>
  <si>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</si>
  <si>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</si>
  <si>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</si>
  <si>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</si>
  <si>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</si>
  <si>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</si>
  <si>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</si>
  <si>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</si>
  <si>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</si>
  <si>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</si>
  <si>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</si>
  <si>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</si>
  <si>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</si>
  <si>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</si>
  <si>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</si>
  <si>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</si>
  <si>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</si>
  <si>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</si>
  <si>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</si>
  <si>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</si>
  <si>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</si>
  <si>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</si>
  <si>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</si>
  <si>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</si>
  <si>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</si>
  <si>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</si>
  <si>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</si>
  <si>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</si>
  <si>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</si>
  <si>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</si>
  <si>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</si>
  <si>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</si>
  <si>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</si>
  <si>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</si>
  <si>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</si>
  <si>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</si>
  <si>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</si>
  <si>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</si>
  <si>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</si>
  <si>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</si>
  <si>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</si>
  <si>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</si>
  <si>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</si>
  <si>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</si>
  <si>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</si>
  <si>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</si>
  <si>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</si>
  <si>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</si>
  <si>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</si>
  <si>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</si>
  <si>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</si>
  <si>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</si>
  <si>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</si>
  <si>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</si>
  <si>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</si>
  <si>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</si>
  <si>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</si>
  <si>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</si>
  <si>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</si>
  <si>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</si>
  <si>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</si>
  <si>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</si>
  <si>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</si>
  <si>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</si>
  <si>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</si>
  <si>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</si>
  <si>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</si>
  <si>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</si>
  <si>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</si>
  <si>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</si>
  <si>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</si>
  <si>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</si>
  <si>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</si>
  <si>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</si>
  <si>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</si>
  <si>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</si>
  <si>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</si>
  <si>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</si>
  <si>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</si>
  <si>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</si>
  <si>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</si>
  <si>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</si>
  <si>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</si>
  <si>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</si>
  <si>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</si>
  <si>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</si>
  <si>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</si>
  <si>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</si>
  <si>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</si>
  <si>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</si>
  <si>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</si>
  <si>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</si>
  <si>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</si>
  <si>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</si>
  <si>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</si>
  <si>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</si>
  <si>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</si>
  <si>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</si>
  <si>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</si>
  <si>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</si>
  <si>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</si>
  <si>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</si>
  <si>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</si>
  <si>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</si>
  <si>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</si>
  <si>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</si>
  <si>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</si>
  <si>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</si>
  <si>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</si>
  <si>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</si>
  <si>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</si>
  <si>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</si>
  <si>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</si>
  <si>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</si>
  <si>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</si>
  <si>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</si>
  <si>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</si>
  <si>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</si>
  <si>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</si>
  <si>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</si>
  <si>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</si>
  <si>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</si>
  <si>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</si>
  <si>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</si>
  <si>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</si>
  <si>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</si>
  <si>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</si>
  <si>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</si>
  <si>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</si>
  <si>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</si>
  <si>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</si>
  <si>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</si>
  <si>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</si>
  <si>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</si>
  <si>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</si>
  <si>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</si>
  <si>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</si>
  <si>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</si>
  <si>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</si>
  <si>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</si>
  <si>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</si>
  <si>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</si>
  <si>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</si>
  <si>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</si>
  <si>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</si>
  <si>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</si>
  <si>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</si>
  <si>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</si>
  <si>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</si>
  <si>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</si>
  <si>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</si>
  <si>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</si>
  <si>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</si>
  <si>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</si>
  <si>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</si>
  <si>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</si>
  <si>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</si>
  <si>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</si>
  <si>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</si>
  <si>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</si>
  <si>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</si>
  <si>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</si>
  <si>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</si>
  <si>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</si>
  <si>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</si>
  <si>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</si>
  <si>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</si>
  <si>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</si>
  <si>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</si>
  <si>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</si>
  <si>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</si>
  <si>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</si>
  <si>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</si>
  <si>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</si>
  <si>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</si>
  <si>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</si>
  <si>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</si>
  <si>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</si>
  <si>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</si>
  <si>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</si>
  <si>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</si>
  <si>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</si>
  <si>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</si>
  <si>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</si>
  <si>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</si>
  <si>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</si>
  <si>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</si>
  <si>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</si>
  <si>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</si>
  <si>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</si>
  <si>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</si>
  <si>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</si>
  <si>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</si>
  <si>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</si>
  <si>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</si>
  <si>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</si>
  <si>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</si>
  <si>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</si>
  <si>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</si>
  <si>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</si>
  <si>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</si>
  <si>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</si>
  <si>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</si>
  <si>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</si>
  <si>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</si>
  <si>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</si>
  <si>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</si>
  <si>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</si>
  <si>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</si>
  <si>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</si>
  <si>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</si>
  <si>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</si>
  <si>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</si>
  <si>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</si>
  <si>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</si>
  <si>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</si>
  <si>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</si>
  <si>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</si>
  <si>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</si>
  <si>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</si>
  <si>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</si>
  <si>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</si>
  <si>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</si>
  <si>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</si>
  <si>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</si>
  <si>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</si>
  <si>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</si>
  <si>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</si>
  <si>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</si>
  <si>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</si>
  <si>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</si>
  <si>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</si>
  <si>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</si>
  <si>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</si>
  <si>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</si>
  <si>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</si>
  <si>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</si>
  <si>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</si>
  <si>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</si>
  <si>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</si>
  <si>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</si>
  <si>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</si>
  <si>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</si>
  <si>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</si>
  <si>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</si>
  <si>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</si>
  <si>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</si>
  <si>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</si>
  <si>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</si>
  <si>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</si>
  <si>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</si>
  <si>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</si>
  <si>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</si>
  <si>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</si>
  <si>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</si>
  <si>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</si>
  <si>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</si>
  <si>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</si>
  <si>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</si>
  <si>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</si>
  <si>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</si>
  <si>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</si>
  <si>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</si>
  <si>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</si>
  <si>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</si>
  <si>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</si>
  <si>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</si>
  <si>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</si>
  <si>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</si>
  <si>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</si>
  <si>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</si>
  <si>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</si>
  <si>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</si>
  <si>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</si>
  <si>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</si>
  <si>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</si>
  <si>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</si>
  <si>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</si>
  <si>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</si>
  <si>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</si>
  <si>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</si>
  <si>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</si>
  <si>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</si>
  <si>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</si>
  <si>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</si>
  <si>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</si>
  <si>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</si>
  <si>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</si>
  <si>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</si>
  <si>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</si>
  <si>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</si>
  <si>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</si>
  <si>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</si>
  <si>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</si>
  <si>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</si>
  <si>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</si>
  <si>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</si>
  <si>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</si>
  <si>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</si>
  <si>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</si>
  <si>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</si>
  <si>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</si>
  <si>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</si>
  <si>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</si>
  <si>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</si>
  <si>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</si>
  <si>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</si>
  <si>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</si>
  <si>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</si>
  <si>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</si>
  <si>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</si>
  <si>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</si>
  <si>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</si>
  <si>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</si>
  <si>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</si>
  <si>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</si>
  <si>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</si>
  <si>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</si>
  <si>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</si>
  <si>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</si>
  <si>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</si>
  <si>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</si>
  <si>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</si>
  <si>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</si>
  <si>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</si>
  <si>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</si>
  <si>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</si>
  <si>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</si>
  <si>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</si>
  <si>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</si>
  <si>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</si>
  <si>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</si>
  <si>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</si>
  <si>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</si>
  <si>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</si>
  <si>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</si>
  <si>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</si>
  <si>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</si>
  <si>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</si>
  <si>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</si>
  <si>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</si>
  <si>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</si>
  <si>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</si>
  <si>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</si>
  <si>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</si>
  <si>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</si>
  <si>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</si>
  <si>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</si>
  <si>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</si>
  <si>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</si>
  <si>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</si>
  <si>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</si>
  <si>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</si>
  <si>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</si>
  <si>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</si>
  <si>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</si>
  <si>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</si>
  <si>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</si>
  <si>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</si>
  <si>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</si>
  <si>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</si>
  <si>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</si>
  <si>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</si>
  <si>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</si>
  <si>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</si>
  <si>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</si>
  <si>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</si>
  <si>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</si>
  <si>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</si>
  <si>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</si>
  <si>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</si>
  <si>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</si>
  <si>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</si>
  <si>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</si>
  <si>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</si>
  <si>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</si>
  <si>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</si>
  <si>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</si>
  <si>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</si>
  <si>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</si>
  <si>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</si>
  <si>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</si>
  <si>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</si>
  <si>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</si>
  <si>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</si>
  <si>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</si>
  <si>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</si>
  <si>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</si>
  <si>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</si>
  <si>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</si>
  <si>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</si>
  <si>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</si>
  <si>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</si>
  <si>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</si>
  <si>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</si>
  <si>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</si>
  <si>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</si>
  <si>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</si>
  <si>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</si>
  <si>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</si>
  <si>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</si>
  <si>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</si>
  <si>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</si>
  <si>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</si>
  <si>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</si>
  <si>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</si>
  <si>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</si>
  <si>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</si>
  <si>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</si>
  <si>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</si>
  <si>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</si>
  <si>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</si>
  <si>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</si>
  <si>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</si>
  <si>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</si>
  <si>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</si>
  <si>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</si>
  <si>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</si>
  <si>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</si>
  <si>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</si>
  <si>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</si>
  <si>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</si>
  <si>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</si>
  <si>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</si>
  <si>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</si>
  <si>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</si>
  <si>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</si>
  <si>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</si>
  <si>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</si>
  <si>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</si>
  <si>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</si>
  <si>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</si>
  <si>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</si>
  <si>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</si>
  <si>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</si>
  <si>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</si>
  <si>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</si>
  <si>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</si>
  <si>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</si>
  <si>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</si>
  <si>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</si>
  <si>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</si>
  <si>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</si>
  <si>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</si>
  <si>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</si>
  <si>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</si>
  <si>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</si>
  <si>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</si>
  <si>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</si>
  <si>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</si>
  <si>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</si>
  <si>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</si>
  <si>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</si>
  <si>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</si>
  <si>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</si>
  <si>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</si>
  <si>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</si>
  <si>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</si>
  <si>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</si>
  <si>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</si>
  <si>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</si>
  <si>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</si>
  <si>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</si>
  <si>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</si>
  <si>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</si>
  <si>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</si>
  <si>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</si>
  <si>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</si>
  <si>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</si>
  <si>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</si>
  <si>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</si>
  <si>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</si>
  <si>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</si>
  <si>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</si>
  <si>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</si>
  <si>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</si>
  <si>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</si>
  <si>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</si>
  <si>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</si>
  <si>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</si>
  <si>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</si>
  <si>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</si>
  <si>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</si>
  <si>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</si>
  <si>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</si>
  <si>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</si>
  <si>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</si>
  <si>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</si>
  <si>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</si>
  <si>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</si>
  <si>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</si>
  <si>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</si>
  <si>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</si>
  <si>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</si>
  <si>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</si>
  <si>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</si>
  <si>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</si>
  <si>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</si>
  <si>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</si>
  <si>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</si>
  <si>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</si>
  <si>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</si>
  <si>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</si>
  <si>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</si>
  <si>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</si>
  <si>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</si>
  <si>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</si>
  <si>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</si>
  <si>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</si>
  <si>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</si>
  <si>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</si>
  <si>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</si>
  <si>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</si>
  <si>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</si>
  <si>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</si>
  <si>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</si>
  <si>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</si>
  <si>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</si>
  <si>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</si>
  <si>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</si>
  <si>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</si>
  <si>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</si>
  <si>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</si>
  <si>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</si>
  <si>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</si>
  <si>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</si>
  <si>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</si>
  <si>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</si>
  <si>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</si>
  <si>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</si>
  <si>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</si>
  <si>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</si>
  <si>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</si>
  <si>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</si>
  <si>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</si>
  <si>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</si>
  <si>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</si>
  <si>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</si>
  <si>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</si>
  <si>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</si>
  <si>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</si>
  <si>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</si>
  <si>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</si>
  <si>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</si>
  <si>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</si>
  <si>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</si>
  <si>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</si>
  <si>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</si>
  <si>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</si>
  <si>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</si>
  <si>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</si>
  <si>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</si>
  <si>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</si>
  <si>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</si>
  <si>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</si>
  <si>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</si>
  <si>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</si>
  <si>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</si>
  <si>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</si>
  <si>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</si>
  <si>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</si>
  <si>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</si>
  <si>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</si>
  <si>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</si>
  <si>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</si>
  <si>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</si>
  <si>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</si>
  <si>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</si>
  <si>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</si>
  <si>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</si>
  <si>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</si>
  <si>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</si>
  <si>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</si>
  <si>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</si>
  <si>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</si>
  <si>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</si>
  <si>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</si>
  <si>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</si>
  <si>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</si>
  <si>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</si>
  <si>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</si>
  <si>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</si>
  <si>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</si>
  <si>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</si>
  <si>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</si>
  <si>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</si>
  <si>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</si>
  <si>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</si>
  <si>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</si>
  <si>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</si>
  <si>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</si>
  <si>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</si>
  <si>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</si>
  <si>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</si>
  <si>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</si>
  <si>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</si>
  <si>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</si>
  <si>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</si>
  <si>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</si>
  <si>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</si>
  <si>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</si>
  <si>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</si>
  <si>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</si>
  <si>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</si>
  <si>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</si>
  <si>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</si>
  <si>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</si>
  <si>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</si>
  <si>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</si>
  <si>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</si>
  <si>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</si>
  <si>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</si>
  <si>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</si>
  <si>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</si>
  <si>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</si>
  <si>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</si>
  <si>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</si>
  <si>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</si>
  <si>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</si>
  <si>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</si>
  <si>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</si>
  <si>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</si>
  <si>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</si>
  <si>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</si>
  <si>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</si>
  <si>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</si>
  <si>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</si>
  <si>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</si>
  <si>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</si>
  <si>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</si>
  <si>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</si>
  <si>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</si>
  <si>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</si>
  <si>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</si>
  <si>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</si>
  <si>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</si>
  <si>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</si>
  <si>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</si>
  <si>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</si>
  <si>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</si>
  <si>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</si>
  <si>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</si>
  <si>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</si>
  <si>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</si>
  <si>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</si>
  <si>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</si>
  <si>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</si>
  <si>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</si>
  <si>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</si>
  <si>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</si>
  <si>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</si>
  <si>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</si>
  <si>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</si>
  <si>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</si>
  <si>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</si>
  <si>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</si>
  <si>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</si>
  <si>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</si>
  <si>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</si>
  <si>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</si>
  <si>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</si>
  <si>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</si>
  <si>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</si>
  <si>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</si>
  <si>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</si>
  <si>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</si>
  <si>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</si>
  <si>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</si>
  <si>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</si>
  <si>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</si>
  <si>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</si>
  <si>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</si>
  <si>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</si>
  <si>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</si>
  <si>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</si>
  <si>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</si>
  <si>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</si>
  <si>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</si>
  <si>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</si>
  <si>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</si>
  <si>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</si>
  <si>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</si>
  <si>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</si>
  <si>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</si>
  <si>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</si>
  <si>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</si>
  <si>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</si>
  <si>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</si>
  <si>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</si>
  <si>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</si>
  <si>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</si>
  <si>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</si>
  <si>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</si>
  <si>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</si>
  <si>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</si>
  <si>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</si>
  <si>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</si>
  <si>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</si>
  <si>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</si>
  <si>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</si>
  <si>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</si>
  <si>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</si>
  <si>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</si>
  <si>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</si>
  <si>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</si>
  <si>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</si>
  <si>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</si>
  <si>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</si>
  <si>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</si>
  <si>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</si>
  <si>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</si>
  <si>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</si>
  <si>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</si>
  <si>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</si>
  <si>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</si>
  <si>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</si>
  <si>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</si>
  <si>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</si>
  <si>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</si>
  <si>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</si>
  <si>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</si>
  <si>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</si>
  <si>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</si>
  <si>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</si>
  <si>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</si>
  <si>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</si>
  <si>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</si>
  <si>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</si>
  <si>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</si>
  <si>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</si>
  <si>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</si>
  <si>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</si>
  <si>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</si>
  <si>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</si>
  <si>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</si>
  <si>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</si>
  <si>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</si>
  <si>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</si>
  <si>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</si>
  <si>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</si>
  <si>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</si>
  <si>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</si>
  <si>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</si>
  <si>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</si>
  <si>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</si>
  <si>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</si>
  <si>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</si>
  <si>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</si>
  <si>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</si>
  <si>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</si>
  <si>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</si>
  <si>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</si>
  <si>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</si>
  <si>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</si>
  <si>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</si>
  <si>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</si>
  <si>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</si>
  <si>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</si>
  <si>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</si>
  <si>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</si>
  <si>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</si>
  <si>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</si>
  <si>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</si>
  <si>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</si>
  <si>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</si>
  <si>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</si>
  <si>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</si>
  <si>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</si>
  <si>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</si>
  <si>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</si>
  <si>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</si>
  <si>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</si>
  <si>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</si>
  <si>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</si>
  <si>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</si>
  <si>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</si>
  <si>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</si>
  <si>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</si>
  <si>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</si>
  <si>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</si>
  <si>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</si>
  <si>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</si>
  <si>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</si>
  <si>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</si>
  <si>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</si>
  <si>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</si>
  <si>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</si>
  <si>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</si>
  <si>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</si>
  <si>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</si>
  <si>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</si>
  <si>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</si>
  <si>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</si>
  <si>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</si>
  <si>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</si>
  <si>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</si>
  <si>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</si>
  <si>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</si>
  <si>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</si>
  <si>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</si>
  <si>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</si>
  <si>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</si>
  <si>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</si>
  <si>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</si>
  <si>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</si>
  <si>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</si>
  <si>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</si>
  <si>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</si>
  <si>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</si>
  <si>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</si>
  <si>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</si>
  <si>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</si>
  <si>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</si>
  <si>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</si>
  <si>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</si>
  <si>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</si>
  <si>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</si>
  <si>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</si>
  <si>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</si>
  <si>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</si>
  <si>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</si>
  <si>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</si>
  <si>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</si>
  <si>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</si>
  <si>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</si>
  <si>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</si>
  <si>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</si>
  <si>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</si>
  <si>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</si>
  <si>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</si>
  <si>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</si>
  <si>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</si>
  <si>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</si>
  <si>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</si>
  <si>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</si>
  <si>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</si>
  <si>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</si>
  <si>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</si>
  <si>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</si>
  <si>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</si>
  <si>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</si>
  <si>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</si>
  <si>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</si>
  <si>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</si>
  <si>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</si>
  <si>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</si>
  <si>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</si>
  <si>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</si>
  <si>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</si>
  <si>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</si>
  <si>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</si>
  <si>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</si>
  <si>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</si>
  <si>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</si>
  <si>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</si>
  <si>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</si>
  <si>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</si>
  <si>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</si>
  <si>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</si>
  <si>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</si>
  <si>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</si>
  <si>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</si>
  <si>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</si>
  <si>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</si>
  <si>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</si>
  <si>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</si>
  <si>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</si>
  <si>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</si>
  <si>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</si>
  <si>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</si>
  <si>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</si>
  <si>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</si>
  <si>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</si>
  <si>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</si>
  <si>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</si>
  <si>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</si>
  <si>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</si>
  <si>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</si>
  <si>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</si>
  <si>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</si>
  <si>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</si>
  <si>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</si>
  <si>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</si>
  <si>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</si>
  <si>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</si>
  <si>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</si>
  <si>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</si>
  <si>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</si>
  <si>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</si>
  <si>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</si>
  <si>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</si>
  <si>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</si>
  <si>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</si>
  <si>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</si>
  <si>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</si>
  <si>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</si>
  <si>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</si>
  <si>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</si>
  <si>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</si>
  <si>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</si>
  <si>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</si>
  <si>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</si>
  <si>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</si>
  <si>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</si>
  <si>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</si>
  <si>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</si>
  <si>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</si>
  <si>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</si>
  <si>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</si>
  <si>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</si>
  <si>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</si>
  <si>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</si>
  <si>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</si>
  <si>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</si>
  <si>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</si>
  <si>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</si>
  <si>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</si>
  <si>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</si>
  <si>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</si>
  <si>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</si>
  <si>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</si>
  <si>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</si>
  <si>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</si>
  <si>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</si>
  <si>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</si>
  <si>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</si>
  <si>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</si>
  <si>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</si>
  <si>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</si>
  <si>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</si>
  <si>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</si>
  <si>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</si>
  <si>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</si>
  <si>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</si>
  <si>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</si>
  <si>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</si>
  <si>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</si>
  <si>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</si>
  <si>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</si>
  <si>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</si>
  <si>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</si>
  <si>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</si>
  <si>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</si>
  <si>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</si>
  <si>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</si>
  <si>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</si>
  <si>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</si>
  <si>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</si>
  <si>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</si>
  <si>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</si>
  <si>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</si>
  <si>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</si>
  <si>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</si>
  <si>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</si>
  <si>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</si>
  <si>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</si>
  <si>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</si>
  <si>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</si>
  <si>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</si>
  <si>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</si>
  <si>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</si>
  <si>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</si>
  <si>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</si>
  <si>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</si>
  <si>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</si>
  <si>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</si>
  <si>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</si>
  <si>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</si>
  <si>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</si>
  <si>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</si>
  <si>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</si>
  <si>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</si>
  <si>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</si>
  <si>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</si>
  <si>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</si>
  <si>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</si>
  <si>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</si>
  <si>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</si>
  <si>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</si>
  <si>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</si>
  <si>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</si>
  <si>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</si>
  <si>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</si>
  <si>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</si>
  <si>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</si>
  <si>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</si>
  <si>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</si>
  <si>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</si>
  <si>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</si>
  <si>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</si>
  <si>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</si>
  <si>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</si>
  <si>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</si>
  <si>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</si>
  <si>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</si>
  <si>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</si>
  <si>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</si>
  <si>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</si>
  <si>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</si>
  <si>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</si>
  <si>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</si>
  <si>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</si>
  <si>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</si>
  <si>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</si>
  <si>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</si>
  <si>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</si>
  <si>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</si>
  <si>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</si>
  <si>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</si>
  <si>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</si>
  <si>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</si>
  <si>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</si>
  <si>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</si>
  <si>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</si>
  <si>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</si>
  <si>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</si>
  <si>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</si>
  <si>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</si>
  <si>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</si>
  <si>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</si>
  <si>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</si>
  <si>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</si>
  <si>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</si>
  <si>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</si>
  <si>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</si>
  <si>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</si>
  <si>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</si>
  <si>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</si>
  <si>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</si>
  <si>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</si>
  <si>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</si>
  <si>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</si>
  <si>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</si>
  <si>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</si>
  <si>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</si>
  <si>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</si>
  <si>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</si>
  <si>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</si>
  <si>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</si>
  <si>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</si>
  <si>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</si>
  <si>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</si>
  <si>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</si>
  <si>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</si>
  <si>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</si>
  <si>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</si>
  <si>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</si>
  <si>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</si>
  <si>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</si>
  <si>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</si>
  <si>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</si>
  <si>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</si>
  <si>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</si>
  <si>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</si>
  <si>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</si>
  <si>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</si>
  <si>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</si>
  <si>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</si>
  <si>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</si>
  <si>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</si>
  <si>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</si>
  <si>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</si>
  <si>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</si>
  <si>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</si>
  <si>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</si>
  <si>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</si>
  <si>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</si>
  <si>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</si>
  <si>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</si>
  <si>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</si>
  <si>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</si>
  <si>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</si>
  <si>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</si>
  <si>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</si>
  <si>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</si>
  <si>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</si>
  <si>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</si>
  <si>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</si>
  <si>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</si>
  <si>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</si>
  <si>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</si>
  <si>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</si>
  <si>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</si>
  <si>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</si>
  <si>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</si>
  <si>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</si>
  <si>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</si>
  <si>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</si>
  <si>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</si>
  <si>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</si>
  <si>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</si>
  <si>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</si>
  <si>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</si>
  <si>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</si>
  <si>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</si>
  <si>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</si>
  <si>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</si>
  <si>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</si>
  <si>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</si>
  <si>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</si>
  <si>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</si>
  <si>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</si>
  <si>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</si>
  <si>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</si>
  <si>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</si>
  <si>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</si>
  <si>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</si>
  <si>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</si>
  <si>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</si>
  <si>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</si>
  <si>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</si>
  <si>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</si>
  <si>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</si>
  <si>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</si>
  <si>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</si>
  <si>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</si>
  <si>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</si>
  <si>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</si>
  <si>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</si>
  <si>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</si>
  <si>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</si>
  <si>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</si>
  <si>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</si>
  <si>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</si>
  <si>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</si>
  <si>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</si>
  <si>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</si>
  <si>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</si>
  <si>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</si>
  <si>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</si>
  <si>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</si>
  <si>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</si>
  <si>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</si>
  <si>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</si>
  <si>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</si>
  <si>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</si>
  <si>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</si>
  <si>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</si>
  <si>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</si>
  <si>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</si>
  <si>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</si>
  <si>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</si>
  <si>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</si>
  <si>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</si>
  <si>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</si>
  <si>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</si>
  <si>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</si>
  <si>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</si>
  <si>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</si>
  <si>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</si>
  <si>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</si>
  <si>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</si>
  <si>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</si>
  <si>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</si>
  <si>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</si>
  <si>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</si>
  <si>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</si>
  <si>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</si>
  <si>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</si>
  <si>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</si>
  <si>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</si>
  <si>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</si>
  <si>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</si>
  <si>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</si>
  <si>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</si>
  <si>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</si>
  <si>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</si>
  <si>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</si>
  <si>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</si>
  <si>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</si>
  <si>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</si>
  <si>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</si>
  <si>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</si>
  <si>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</si>
  <si>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</si>
  <si>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</si>
  <si>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</si>
  <si>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</si>
  <si>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</si>
  <si>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</si>
  <si>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</si>
  <si>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</si>
  <si>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</si>
  <si>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</si>
  <si>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</si>
  <si>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</si>
  <si>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</si>
  <si>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</si>
  <si>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</si>
  <si>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</si>
  <si>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</si>
  <si>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</si>
  <si>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</si>
  <si>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</si>
  <si>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</si>
  <si>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</si>
  <si>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</si>
  <si>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</si>
  <si>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</si>
  <si>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</si>
  <si>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</si>
  <si>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</si>
  <si>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</si>
  <si>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</si>
  <si>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</si>
  <si>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</si>
  <si>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</si>
  <si>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</si>
  <si>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</si>
  <si>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</si>
  <si>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</si>
  <si>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</si>
  <si>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</si>
  <si>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</si>
  <si>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</si>
  <si>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</si>
  <si>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</si>
  <si>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</si>
  <si>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</si>
  <si>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</si>
  <si>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</si>
  <si>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</si>
  <si>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</si>
  <si>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</si>
  <si>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</si>
  <si>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</si>
  <si>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</si>
  <si>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</si>
  <si>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</si>
  <si>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</si>
  <si>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</si>
  <si>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</si>
  <si>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</si>
  <si>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</si>
  <si>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</si>
  <si>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</si>
  <si>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</si>
  <si>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</si>
  <si>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</si>
  <si>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</si>
  <si>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</si>
  <si>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</si>
  <si>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</si>
  <si>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</si>
  <si>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</si>
  <si>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</si>
  <si>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</si>
  <si>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</si>
  <si>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</si>
  <si>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</si>
  <si>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</si>
  <si>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</si>
  <si>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</si>
  <si>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</si>
  <si>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</si>
  <si>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</si>
  <si>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</si>
  <si>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</si>
  <si>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</si>
  <si>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</si>
  <si>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</si>
  <si>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</si>
  <si>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</si>
  <si>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</si>
  <si>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</si>
  <si>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</si>
  <si>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</si>
  <si>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</si>
  <si>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</si>
  <si>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</si>
  <si>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</si>
  <si>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</si>
  <si>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</si>
  <si>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</si>
  <si>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</si>
  <si>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</si>
  <si>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</si>
  <si>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</si>
  <si>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</si>
  <si>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</si>
  <si>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</si>
  <si>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</si>
  <si>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</si>
  <si>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</si>
  <si>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</si>
  <si>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</si>
  <si>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</si>
  <si>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</si>
  <si>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</si>
  <si>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</si>
  <si>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</si>
  <si>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</si>
  <si>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</si>
  <si>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</si>
  <si>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</si>
  <si>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</si>
  <si>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</si>
  <si>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</si>
  <si>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</si>
  <si>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</si>
  <si>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</si>
  <si>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</si>
  <si>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</si>
  <si>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</si>
  <si>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</si>
  <si>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</si>
  <si>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</si>
  <si>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</si>
  <si>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</si>
  <si>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</si>
  <si>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</si>
  <si>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</si>
  <si>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</si>
  <si>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</si>
  <si>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</si>
  <si>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</si>
  <si>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</si>
  <si>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</si>
  <si>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</si>
  <si>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</si>
  <si>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</si>
  <si>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</si>
  <si>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</si>
  <si>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</si>
  <si>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</si>
  <si>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</si>
  <si>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</si>
  <si>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</si>
  <si>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</si>
  <si>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</si>
  <si>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</si>
  <si>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</si>
  <si>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</si>
  <si>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</si>
  <si>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</si>
  <si>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</si>
  <si>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</si>
  <si>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</si>
  <si>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</si>
  <si>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</si>
  <si>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</si>
  <si>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</si>
  <si>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</si>
  <si>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</si>
  <si>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</si>
  <si>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</si>
  <si>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</si>
  <si>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</si>
  <si>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</si>
  <si>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</si>
  <si>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</si>
  <si>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</si>
  <si>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</si>
  <si>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</si>
  <si>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</si>
  <si>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</si>
  <si>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</si>
  <si>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</si>
  <si>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</si>
  <si>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</si>
  <si>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</si>
  <si>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</si>
  <si>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</si>
  <si>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</si>
  <si>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</si>
  <si>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</si>
  <si>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</si>
  <si>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</si>
  <si>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</si>
  <si>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</si>
  <si>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</si>
  <si>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</si>
  <si>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</si>
  <si>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</si>
  <si>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</si>
  <si>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</si>
  <si>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</si>
  <si>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</si>
  <si>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</si>
  <si>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</si>
  <si>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</si>
  <si>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</si>
  <si>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</si>
  <si>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</si>
  <si>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</si>
  <si>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</si>
  <si>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</si>
  <si>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</si>
  <si>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</si>
  <si>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</si>
  <si>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</si>
  <si>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</si>
  <si>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</si>
  <si>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</si>
  <si>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</si>
  <si>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</si>
  <si>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</si>
  <si>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</si>
  <si>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</si>
  <si>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</si>
  <si>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</si>
  <si>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</si>
  <si>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</si>
  <si>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</si>
  <si>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</si>
  <si>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</si>
  <si>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</si>
  <si>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</si>
  <si>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</si>
  <si>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</si>
  <si>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</si>
  <si>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</si>
  <si>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</si>
  <si>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</si>
  <si>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</si>
  <si>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</si>
  <si>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</si>
  <si>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</si>
  <si>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</si>
  <si>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</si>
  <si>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</si>
  <si>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</si>
  <si>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</si>
  <si>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</si>
  <si>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</si>
  <si>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</si>
  <si>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</si>
  <si>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</si>
  <si>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</si>
  <si>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</si>
  <si>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</si>
  <si>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</si>
  <si>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</si>
  <si>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</si>
  <si>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</si>
  <si>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</si>
  <si>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</si>
  <si>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</si>
  <si>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</si>
  <si>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</si>
  <si>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</si>
  <si>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</si>
  <si>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</si>
  <si>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</si>
  <si>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</si>
  <si>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</si>
  <si>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</si>
  <si>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</si>
  <si>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</si>
  <si>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</si>
  <si>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</si>
  <si>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</si>
  <si>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</si>
  <si>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</si>
  <si>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</si>
  <si>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</si>
  <si>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</si>
  <si>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</si>
  <si>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</si>
  <si>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</si>
  <si>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</si>
  <si>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</si>
  <si>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</si>
  <si>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</si>
  <si>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</si>
  <si>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</si>
  <si>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</si>
  <si>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</si>
  <si>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</si>
  <si>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</si>
  <si>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</si>
  <si>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</si>
  <si>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</si>
  <si>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</si>
  <si>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</si>
  <si>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</si>
  <si>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</si>
  <si>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</si>
  <si>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</si>
  <si>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</si>
  <si>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</si>
  <si>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</si>
  <si>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</si>
  <si>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</si>
  <si>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</si>
  <si>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</si>
  <si>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</si>
  <si>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</si>
  <si>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</si>
  <si>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</si>
  <si>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</si>
  <si>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</si>
  <si>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</si>
  <si>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</si>
  <si>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</si>
  <si>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</si>
  <si>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</si>
  <si>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</si>
  <si>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</si>
  <si>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</si>
  <si>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</si>
  <si>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</si>
  <si>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</si>
  <si>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</si>
  <si>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</si>
  <si>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</si>
  <si>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</si>
  <si>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</si>
  <si>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</si>
  <si>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</si>
  <si>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</si>
  <si>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</si>
  <si>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</si>
  <si>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</si>
  <si>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</si>
  <si>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</si>
  <si>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</si>
  <si>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</si>
  <si>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</si>
  <si>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</si>
  <si>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</si>
  <si>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</si>
  <si>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</si>
  <si>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</si>
  <si>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</si>
  <si>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</si>
  <si>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</si>
  <si>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</si>
  <si>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</si>
  <si>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</si>
  <si>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</si>
  <si>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</si>
  <si>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</si>
  <si>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</si>
  <si>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</si>
  <si>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</si>
  <si>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</si>
  <si>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</si>
  <si>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</si>
  <si>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</si>
  <si>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</si>
  <si>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</si>
  <si>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</si>
  <si>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</si>
  <si>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</si>
  <si>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</si>
  <si>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</si>
  <si>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</si>
  <si>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</si>
  <si>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</si>
  <si>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</si>
  <si>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</si>
  <si>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</si>
  <si>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</si>
  <si>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</si>
  <si>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</si>
  <si>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</si>
  <si>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</si>
  <si>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</si>
  <si>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</si>
  <si>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</si>
  <si>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</si>
  <si>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</si>
  <si>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</si>
  <si>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</si>
  <si>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</si>
  <si>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</si>
  <si>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</si>
  <si>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</si>
  <si>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</si>
  <si>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</si>
  <si>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</si>
  <si>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</si>
  <si>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</si>
  <si>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</si>
  <si>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</si>
  <si>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</si>
  <si>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</si>
  <si>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</si>
  <si>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</si>
  <si>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</si>
  <si>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</si>
  <si>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</si>
  <si>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</si>
  <si>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</si>
  <si>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</si>
  <si>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</si>
  <si>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</si>
  <si>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</si>
  <si>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</si>
  <si>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</si>
  <si>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</si>
  <si>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</si>
  <si>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</si>
  <si>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</si>
  <si>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</si>
  <si>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</si>
  <si>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</si>
  <si>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</si>
  <si>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</si>
  <si>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</si>
  <si>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</si>
  <si>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</si>
  <si>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</si>
  <si>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</si>
  <si>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</si>
  <si>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</si>
  <si>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</si>
  <si>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</si>
  <si>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</si>
  <si>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</si>
  <si>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</si>
  <si>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</si>
  <si>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</si>
  <si>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</si>
  <si>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</si>
  <si>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</si>
  <si>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</si>
  <si>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</si>
  <si>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</si>
  <si>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</si>
  <si>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</si>
  <si>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</si>
  <si>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</si>
  <si>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</si>
  <si>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</si>
  <si>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</si>
  <si>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</si>
  <si>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</si>
  <si>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</si>
  <si>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</si>
  <si>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</si>
  <si>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</si>
  <si>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</si>
  <si>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</si>
  <si>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</si>
  <si>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</si>
  <si>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</si>
  <si>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</si>
  <si>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</si>
  <si>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</si>
  <si>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</si>
  <si>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</si>
  <si>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</si>
  <si>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</si>
  <si>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</si>
  <si>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</si>
  <si>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</si>
  <si>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</si>
  <si>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</si>
  <si>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</si>
  <si>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</si>
  <si>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</si>
  <si>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</si>
  <si>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</si>
  <si>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</si>
  <si>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</si>
  <si>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</si>
  <si>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</si>
  <si>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</si>
  <si>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</si>
  <si>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</si>
  <si>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</si>
  <si>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</si>
  <si>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</si>
  <si>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</si>
  <si>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</si>
  <si>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</si>
  <si>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</si>
  <si>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</si>
  <si>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</si>
  <si>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</si>
  <si>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</si>
  <si>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</si>
  <si>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</si>
  <si>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</si>
  <si>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</si>
  <si>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</si>
  <si>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</si>
  <si>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</si>
  <si>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</si>
  <si>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</si>
  <si>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</si>
  <si>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</si>
  <si>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</si>
  <si>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</si>
  <si>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</si>
  <si>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</si>
  <si>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</si>
  <si>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</si>
  <si>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</si>
  <si>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</si>
  <si>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</si>
  <si>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</si>
  <si>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</si>
  <si>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</si>
  <si>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</si>
  <si>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</si>
  <si>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</si>
  <si>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</si>
  <si>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</si>
  <si>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</si>
  <si>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</si>
  <si>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</si>
  <si>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</si>
  <si>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</si>
  <si>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</si>
  <si>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</si>
  <si>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</si>
  <si>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</si>
  <si>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</si>
  <si>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</si>
  <si>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</si>
  <si>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</si>
  <si>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</si>
  <si>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</si>
  <si>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</si>
  <si>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</si>
  <si>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</si>
  <si>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</si>
  <si>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</si>
  <si>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</si>
  <si>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</si>
  <si>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</si>
  <si>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</si>
  <si>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</si>
  <si>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</si>
  <si>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</si>
  <si>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</si>
  <si>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</si>
  <si>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</si>
  <si>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</si>
  <si>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</si>
  <si>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</si>
  <si>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</si>
  <si>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</si>
  <si>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</si>
  <si>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</si>
  <si>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</si>
  <si>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</si>
  <si>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</si>
  <si>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</si>
  <si>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</si>
  <si>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</si>
  <si>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</si>
  <si>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</si>
  <si>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</si>
  <si>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</si>
  <si>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</si>
  <si>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</si>
  <si>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</si>
  <si>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</si>
  <si>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</si>
  <si>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</si>
  <si>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</si>
  <si>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</si>
  <si>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</si>
  <si>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</si>
  <si>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</si>
  <si>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</si>
  <si>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</si>
  <si>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</si>
  <si>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</si>
  <si>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</si>
  <si>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</si>
  <si>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</si>
  <si>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</si>
  <si>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</si>
  <si>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</si>
  <si>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</si>
  <si>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</si>
  <si>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</si>
  <si>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</si>
  <si>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</si>
  <si>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</si>
  <si>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</si>
  <si>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</si>
  <si>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</si>
  <si>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</si>
  <si>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</si>
  <si>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</si>
  <si>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</si>
  <si>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</si>
  <si>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</si>
  <si>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</si>
  <si>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</si>
  <si>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</si>
  <si>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</si>
  <si>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</si>
  <si>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</si>
  <si>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</si>
  <si>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</si>
  <si>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</si>
  <si>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</si>
  <si>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</si>
  <si>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</si>
  <si>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</si>
  <si>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</si>
  <si>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</si>
  <si>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</si>
  <si>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</si>
  <si>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</si>
  <si>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</si>
  <si>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</si>
  <si>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</si>
  <si>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</si>
  <si>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</si>
  <si>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</si>
  <si>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</si>
  <si>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</si>
  <si>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</si>
  <si>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</si>
  <si>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</si>
  <si>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</si>
  <si>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</si>
  <si>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</si>
  <si>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</si>
  <si>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</si>
  <si>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</si>
  <si>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</si>
  <si>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</si>
  <si>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</si>
  <si>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</si>
  <si>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</si>
  <si>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</si>
  <si>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</si>
  <si>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</si>
  <si>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</si>
  <si>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</si>
  <si>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</si>
  <si>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</si>
  <si>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</si>
  <si>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</si>
  <si>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</si>
  <si>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</si>
  <si>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</si>
  <si>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</si>
  <si>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</si>
  <si>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</si>
  <si>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</si>
  <si>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</si>
  <si>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</si>
  <si>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</si>
  <si>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</si>
  <si>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</si>
  <si>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</si>
  <si>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</si>
  <si>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</si>
  <si>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</si>
  <si>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</si>
  <si>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</si>
  <si>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</si>
  <si>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</si>
  <si>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</si>
  <si>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</si>
  <si>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</si>
  <si>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</si>
  <si>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</si>
  <si>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</si>
  <si>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</si>
  <si>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</si>
  <si>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</si>
  <si>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</si>
  <si>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</si>
  <si>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</si>
  <si>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</si>
  <si>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</si>
  <si>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</si>
  <si>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</si>
  <si>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</si>
  <si>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</si>
  <si>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</si>
  <si>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</si>
  <si>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</si>
  <si>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</si>
  <si>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</si>
  <si>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</si>
  <si>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</si>
  <si>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</si>
  <si>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</si>
  <si>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</si>
  <si>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</si>
  <si>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</si>
  <si>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</si>
  <si>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</si>
  <si>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</si>
  <si>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</si>
  <si>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</si>
  <si>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</si>
  <si>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</si>
  <si>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</si>
  <si>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</si>
  <si>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</si>
  <si>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</si>
  <si>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</si>
  <si>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</si>
  <si>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</si>
  <si>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</si>
  <si>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</si>
  <si>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</si>
  <si>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</si>
  <si>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</si>
  <si>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</si>
  <si>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</si>
  <si>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</si>
  <si>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</si>
  <si>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</si>
  <si>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</si>
  <si>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</si>
  <si>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</si>
  <si>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</si>
  <si>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</si>
  <si>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</si>
  <si>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</si>
  <si>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</si>
  <si>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</si>
  <si>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</si>
  <si>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</si>
  <si>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</si>
  <si>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</si>
  <si>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</si>
  <si>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</si>
  <si>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</si>
  <si>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</si>
  <si>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</si>
  <si>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</si>
  <si>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</si>
  <si>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</si>
  <si>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</si>
  <si>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</si>
  <si>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</si>
  <si>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</si>
  <si>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</si>
  <si>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</si>
  <si>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</si>
  <si>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</si>
  <si>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</si>
  <si>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</si>
  <si>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</si>
  <si>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</si>
  <si>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</si>
  <si>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</si>
  <si>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</si>
  <si>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</si>
  <si>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</si>
  <si>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</si>
  <si>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</si>
  <si>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</si>
  <si>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</si>
  <si>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</si>
  <si>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</si>
  <si>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</si>
  <si>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</si>
  <si>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</si>
  <si>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</si>
  <si>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</si>
  <si>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</si>
  <si>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</si>
  <si>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</si>
  <si>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</si>
  <si>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</si>
  <si>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</si>
  <si>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</si>
  <si>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</si>
  <si>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</si>
  <si>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</si>
  <si>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</si>
  <si>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</si>
  <si>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</si>
  <si>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</si>
  <si>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</si>
  <si>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</si>
  <si>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</si>
  <si>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</si>
  <si>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</si>
  <si>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</si>
  <si>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</si>
  <si>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</si>
  <si>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</si>
  <si>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</si>
  <si>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</si>
  <si>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</si>
  <si>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</si>
  <si>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</si>
  <si>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</si>
  <si>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</si>
  <si>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</si>
  <si>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</si>
  <si>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</si>
  <si>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</si>
  <si>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</si>
  <si>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</si>
  <si>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</si>
  <si>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</si>
  <si>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</si>
  <si>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</si>
  <si>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</si>
  <si>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</si>
  <si>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</si>
  <si>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</si>
  <si>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</si>
  <si>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</si>
  <si>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</si>
  <si>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</si>
  <si>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</si>
  <si>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</si>
  <si>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</si>
  <si>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</si>
  <si>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</si>
  <si>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</si>
  <si>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</si>
  <si>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</si>
  <si>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</si>
  <si>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</si>
  <si>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</si>
  <si>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</si>
  <si>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</si>
  <si>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</si>
  <si>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</si>
  <si>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</si>
  <si>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</si>
  <si>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</si>
  <si>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</si>
  <si>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</si>
  <si>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</si>
  <si>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</si>
  <si>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</si>
  <si>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</si>
  <si>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</si>
  <si>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</si>
  <si>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</si>
  <si>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</si>
  <si>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</si>
  <si>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</si>
  <si>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</si>
  <si>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</si>
  <si>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</si>
  <si>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</si>
  <si>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</si>
  <si>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</si>
  <si>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</si>
  <si>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</si>
  <si>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</si>
  <si>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</si>
  <si>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</si>
  <si>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</si>
  <si>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</si>
  <si>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</si>
  <si>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</si>
  <si>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</si>
  <si>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</si>
  <si>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</si>
  <si>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</si>
  <si>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</si>
  <si>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</si>
  <si>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</si>
  <si>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</si>
  <si>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</si>
  <si>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</si>
  <si>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</si>
  <si>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</si>
  <si>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</si>
  <si>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</si>
  <si>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</si>
  <si>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</si>
  <si>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</si>
  <si>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</si>
  <si>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</si>
  <si>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</si>
  <si>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</si>
  <si>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</si>
  <si>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</si>
  <si>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</si>
  <si>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</si>
  <si>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</si>
  <si>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</si>
  <si>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</si>
  <si>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</si>
  <si>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</si>
  <si>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</si>
  <si>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</si>
  <si>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</si>
  <si>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</si>
  <si>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</si>
  <si>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</si>
  <si>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</si>
  <si>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</si>
  <si>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</si>
  <si>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</si>
  <si>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</si>
  <si>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</si>
  <si>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</si>
  <si>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</si>
  <si>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</si>
  <si>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</si>
  <si>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</si>
  <si>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</si>
  <si>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</si>
  <si>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</si>
  <si>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</si>
  <si>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</si>
  <si>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</si>
  <si>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</si>
  <si>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</si>
  <si>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</si>
  <si>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</si>
  <si>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</si>
  <si>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</si>
  <si>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</si>
  <si>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</si>
  <si>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</si>
  <si>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</si>
  <si>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</si>
  <si>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</si>
  <si>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</si>
  <si>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</si>
  <si>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</si>
  <si>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</si>
  <si>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</si>
  <si>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</si>
  <si>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</si>
  <si>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</si>
  <si>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</si>
  <si>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</si>
  <si>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</si>
  <si>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</si>
  <si>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</si>
  <si>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</si>
  <si>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</si>
  <si>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</si>
  <si>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</si>
  <si>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</si>
  <si>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</si>
  <si>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</si>
  <si>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</si>
  <si>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</si>
  <si>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</si>
  <si>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</si>
  <si>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</si>
  <si>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</si>
  <si>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</si>
  <si>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</si>
  <si>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</si>
  <si>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</si>
  <si>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</si>
  <si>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</si>
  <si>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</si>
  <si>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</si>
  <si>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</si>
  <si>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</si>
  <si>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</si>
  <si>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</si>
  <si>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</si>
  <si>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</si>
  <si>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</si>
  <si>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</si>
  <si>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</si>
  <si>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</si>
  <si>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</si>
  <si>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</si>
  <si>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</si>
  <si>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</si>
  <si>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</si>
  <si>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</si>
  <si>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</si>
  <si>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</si>
  <si>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</si>
  <si>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</si>
  <si>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</si>
  <si>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</si>
  <si>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</si>
  <si>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</si>
  <si>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</si>
  <si>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</si>
  <si>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</si>
  <si>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</si>
  <si>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</si>
  <si>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</si>
  <si>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</si>
  <si>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</si>
  <si>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</si>
  <si>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</si>
  <si>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</si>
  <si>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</si>
  <si>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</si>
  <si>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</si>
  <si>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</si>
  <si>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</si>
  <si>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</si>
  <si>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</si>
  <si>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</si>
  <si>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</si>
  <si>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</si>
  <si>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</si>
  <si>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</si>
  <si>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</si>
  <si>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</si>
  <si>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</si>
  <si>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</si>
  <si>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</si>
  <si>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</si>
  <si>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</si>
  <si>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</si>
  <si>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</si>
  <si>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</si>
  <si>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</si>
  <si>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</si>
  <si>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</si>
  <si>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</si>
  <si>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</si>
  <si>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</si>
  <si>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</si>
  <si>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</si>
  <si>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</si>
  <si>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</si>
  <si>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</si>
  <si>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</si>
  <si>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</si>
  <si>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</si>
  <si>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</si>
  <si>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</si>
  <si>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</si>
  <si>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</si>
  <si>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</si>
  <si>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</si>
  <si>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</si>
  <si>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</si>
  <si>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</si>
  <si>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</si>
  <si>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</si>
  <si>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</si>
  <si>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</si>
  <si>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</si>
  <si>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</si>
  <si>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</si>
  <si>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</si>
  <si>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</si>
  <si>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</si>
  <si>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</si>
  <si>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</si>
  <si>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</si>
  <si>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</si>
  <si>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</si>
  <si>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</si>
  <si>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</si>
  <si>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</si>
  <si>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</si>
  <si>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</si>
  <si>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</si>
  <si>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</si>
  <si>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</si>
  <si>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</si>
  <si>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</si>
  <si>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</si>
  <si>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</si>
  <si>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</si>
  <si>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</si>
  <si>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</si>
  <si>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</si>
  <si>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</si>
  <si>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</si>
  <si>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</si>
  <si>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</si>
  <si>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</si>
  <si>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</si>
  <si>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</si>
  <si>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</si>
  <si>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</si>
  <si>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</si>
  <si>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</si>
  <si>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</si>
  <si>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</si>
  <si>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</si>
  <si>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</si>
  <si>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</si>
  <si>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</si>
  <si>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</si>
  <si>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</si>
  <si>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</si>
  <si>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</si>
  <si>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</si>
  <si>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</si>
  <si>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</si>
  <si>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</si>
  <si>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</si>
  <si>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</si>
  <si>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</si>
  <si>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</si>
  <si>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</si>
  <si>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</si>
  <si>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</si>
  <si>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</si>
  <si>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</si>
  <si>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</si>
  <si>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</si>
  <si>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</si>
  <si>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</si>
  <si>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</si>
  <si>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</si>
  <si>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</si>
  <si>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</si>
  <si>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</si>
  <si>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</si>
  <si>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</si>
  <si>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</si>
  <si>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</si>
  <si>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</si>
  <si>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</si>
  <si>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</si>
  <si>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</si>
  <si>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</si>
  <si>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</si>
  <si>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</si>
  <si>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</si>
  <si>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</si>
  <si>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</si>
  <si>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</si>
  <si>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</si>
  <si>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</si>
  <si>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</si>
  <si>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</si>
  <si>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</si>
  <si>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</si>
  <si>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</si>
  <si>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</si>
  <si>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</si>
  <si>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</si>
  <si>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</si>
  <si>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</si>
  <si>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</si>
  <si>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</si>
  <si>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</si>
  <si>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</si>
  <si>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</si>
  <si>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</si>
  <si>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</si>
  <si>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</si>
  <si>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</si>
  <si>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</si>
  <si>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</si>
  <si>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</si>
  <si>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</si>
  <si>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</si>
  <si>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</si>
  <si>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</si>
  <si>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</si>
  <si>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</si>
  <si>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</si>
  <si>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</si>
  <si>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</si>
  <si>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</si>
  <si>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</si>
  <si>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</si>
  <si>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</si>
  <si>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</si>
  <si>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</si>
  <si>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</si>
  <si>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</si>
  <si>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</si>
  <si>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</si>
  <si>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</si>
  <si>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</si>
  <si>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</si>
  <si>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</si>
  <si>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</si>
  <si>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</si>
  <si>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</si>
  <si>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</si>
  <si>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</si>
  <si>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</si>
  <si>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</si>
  <si>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</si>
  <si>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</si>
  <si>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</si>
  <si>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</si>
  <si>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</si>
  <si>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</si>
  <si>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</si>
  <si>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</si>
  <si>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</si>
  <si>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</si>
  <si>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</si>
  <si>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</si>
  <si>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</si>
  <si>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</si>
  <si>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</si>
  <si>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</si>
  <si>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</si>
  <si>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</si>
  <si>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</si>
  <si>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</si>
  <si>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</si>
  <si>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</si>
  <si>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</si>
  <si>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</si>
  <si>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</si>
  <si>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</si>
  <si>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</si>
  <si>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</si>
  <si>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</si>
  <si>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</si>
  <si>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</si>
  <si>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</si>
  <si>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</si>
  <si>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</si>
  <si>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</si>
  <si>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</si>
  <si>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</si>
  <si>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</si>
  <si>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</si>
  <si>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</si>
  <si>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</si>
  <si>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</si>
  <si>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</si>
  <si>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</si>
  <si>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</si>
  <si>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</si>
  <si>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</si>
  <si>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</si>
  <si>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</si>
  <si>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</si>
  <si>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</si>
  <si>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</si>
  <si>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</si>
  <si>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</si>
  <si>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</si>
  <si>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</si>
  <si>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</si>
  <si>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</si>
  <si>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</si>
  <si>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</si>
  <si>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</si>
  <si>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</si>
  <si>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</si>
  <si>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</si>
  <si>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</si>
  <si>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</si>
  <si>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</si>
  <si>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</si>
  <si>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</si>
  <si>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</si>
  <si>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</si>
  <si>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</si>
  <si>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</si>
  <si>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</si>
  <si>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</si>
  <si>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</si>
  <si>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</si>
  <si>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</si>
  <si>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</si>
  <si>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</si>
  <si>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</si>
  <si>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</si>
  <si>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</si>
  <si>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</si>
  <si>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</si>
  <si>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</si>
  <si>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</si>
  <si>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</si>
  <si>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</si>
  <si>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</si>
  <si>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</si>
  <si>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</si>
  <si>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</si>
  <si>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</si>
  <si>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</si>
  <si>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</si>
  <si>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</si>
  <si>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</si>
  <si>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</si>
  <si>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</si>
  <si>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</si>
  <si>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</si>
  <si>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</si>
  <si>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</si>
  <si>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</si>
  <si>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</si>
  <si>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</si>
  <si>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</si>
  <si>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</si>
  <si>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</si>
  <si>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</si>
  <si>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</si>
  <si>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</si>
  <si>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</si>
  <si>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</si>
  <si>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</si>
  <si>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</si>
  <si>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</si>
  <si>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</si>
  <si>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</si>
  <si>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</si>
  <si>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</si>
  <si>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</si>
  <si>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</si>
  <si>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</si>
  <si>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</si>
  <si>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</si>
  <si>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</si>
  <si>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</si>
  <si>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</si>
  <si>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</si>
  <si>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</si>
  <si>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</si>
  <si>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</si>
  <si>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</si>
  <si>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</si>
  <si>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</si>
  <si>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</si>
  <si>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</si>
  <si>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</si>
  <si>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</si>
  <si>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</si>
  <si>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</si>
  <si>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</si>
  <si>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</si>
  <si>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</si>
  <si>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</si>
  <si>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</si>
  <si>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</si>
  <si>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</si>
  <si>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</si>
  <si>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</si>
  <si>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</si>
  <si>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</si>
  <si>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</si>
  <si>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</si>
  <si>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</si>
  <si>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</si>
  <si>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</si>
  <si>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</si>
  <si>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</si>
  <si>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</si>
  <si>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</si>
  <si>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</si>
  <si>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</si>
  <si>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</si>
  <si>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</si>
  <si>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</si>
  <si>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</si>
  <si>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</si>
  <si>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</si>
  <si>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</si>
  <si>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</si>
  <si>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</si>
  <si>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</si>
  <si>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</si>
  <si>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</si>
  <si>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</si>
  <si>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</si>
  <si>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</si>
  <si>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</si>
  <si>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</si>
  <si>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</si>
  <si>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</si>
  <si>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</si>
  <si>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</si>
  <si>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</si>
  <si>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</si>
  <si>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</si>
  <si>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</si>
  <si>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</si>
  <si>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</si>
  <si>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</si>
  <si>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</si>
  <si>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</si>
  <si>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</si>
  <si>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</si>
  <si>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</si>
  <si>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</si>
  <si>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</si>
  <si>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</si>
  <si>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</si>
  <si>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</si>
  <si>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</si>
  <si>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</si>
  <si>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</si>
  <si>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</si>
  <si>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</si>
  <si>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</si>
  <si>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</si>
  <si>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</si>
  <si>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</si>
  <si>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</si>
  <si>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</si>
  <si>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</si>
  <si>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</si>
  <si>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</si>
  <si>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</si>
  <si>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</si>
  <si>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</si>
  <si>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</si>
  <si>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</si>
  <si>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</si>
  <si>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</si>
  <si>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</si>
  <si>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</si>
  <si>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</si>
  <si>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</si>
  <si>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</si>
  <si>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</si>
  <si>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</si>
  <si>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</si>
  <si>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</si>
  <si>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</si>
  <si>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</si>
  <si>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</si>
  <si>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</si>
  <si>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</si>
  <si>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</si>
  <si>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</si>
  <si>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</si>
  <si>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</si>
  <si>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</si>
  <si>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</si>
  <si>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</si>
  <si>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</si>
  <si>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</si>
  <si>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</si>
  <si>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</si>
  <si>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</si>
  <si>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</si>
  <si>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</si>
  <si>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</si>
  <si>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</si>
  <si>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</si>
  <si>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</si>
  <si>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</si>
  <si>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</si>
  <si>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</si>
  <si>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</si>
  <si>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</si>
  <si>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</si>
  <si>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</si>
  <si>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</si>
  <si>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</si>
  <si>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</si>
  <si>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</si>
  <si>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</si>
  <si>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</si>
  <si>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</si>
  <si>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</si>
  <si>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</si>
  <si>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</si>
  <si>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</si>
  <si>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</si>
  <si>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</si>
  <si>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</si>
  <si>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</si>
  <si>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</si>
  <si>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</si>
  <si>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</si>
  <si>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</si>
  <si>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</si>
  <si>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</si>
  <si>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</si>
  <si>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</si>
  <si>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</si>
  <si>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</si>
  <si>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</si>
  <si>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</si>
  <si>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</si>
  <si>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</si>
  <si>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</si>
  <si>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</si>
  <si>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</si>
  <si>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</si>
  <si>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</si>
  <si>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</si>
  <si>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</si>
  <si>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</si>
  <si>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</si>
  <si>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</si>
  <si>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</si>
  <si>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</si>
  <si>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</si>
  <si>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</si>
  <si>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</si>
  <si>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</si>
  <si>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</si>
  <si>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</si>
  <si>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</si>
  <si>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</si>
  <si>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</si>
  <si>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</si>
  <si>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</si>
  <si>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</si>
  <si>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</si>
  <si>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</si>
  <si>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</si>
  <si>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</si>
  <si>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</si>
  <si>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</si>
  <si>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</si>
  <si>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</si>
  <si>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</si>
  <si>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</si>
  <si>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</si>
  <si>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</si>
  <si>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</si>
  <si>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</si>
  <si>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</si>
  <si>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</si>
  <si>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</si>
  <si>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</si>
  <si>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</si>
  <si>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</si>
  <si>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</si>
  <si>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</si>
  <si>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</si>
  <si>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</si>
  <si>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</si>
  <si>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</si>
  <si>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</si>
  <si>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</si>
  <si>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</si>
  <si>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</si>
  <si>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</si>
  <si>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</si>
  <si>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</si>
  <si>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</si>
  <si>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</si>
  <si>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</si>
  <si>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</si>
  <si>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</si>
  <si>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</si>
  <si>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</si>
  <si>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</si>
  <si>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</si>
  <si>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</si>
  <si>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</si>
  <si>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</si>
  <si>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</si>
  <si>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</si>
  <si>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</si>
  <si>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</si>
  <si>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</si>
  <si>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</si>
  <si>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</si>
  <si>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</si>
  <si>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</si>
  <si>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</si>
  <si>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</si>
  <si>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</si>
  <si>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</si>
  <si>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</si>
  <si>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</si>
  <si>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</si>
  <si>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</si>
  <si>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</si>
  <si>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</si>
  <si>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</si>
  <si>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</si>
  <si>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</si>
  <si>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</si>
  <si>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</si>
  <si>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</si>
  <si>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</si>
  <si>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</si>
  <si>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</si>
  <si>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</si>
  <si>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</si>
  <si>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</si>
  <si>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</si>
  <si>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</si>
  <si>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</si>
  <si>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</si>
  <si>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</si>
  <si>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</si>
  <si>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</si>
  <si>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</si>
  <si>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</si>
  <si>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</si>
  <si>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</si>
  <si>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</si>
  <si>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</si>
  <si>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</si>
  <si>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</si>
  <si>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</si>
  <si>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</si>
  <si>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</si>
  <si>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</si>
  <si>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</si>
  <si>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</si>
  <si>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</si>
  <si>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</si>
  <si>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</si>
  <si>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</si>
  <si>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</si>
  <si>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</si>
  <si>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</si>
  <si>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</si>
  <si>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</si>
  <si>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</si>
  <si>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</si>
  <si>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</si>
  <si>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</si>
  <si>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</si>
  <si>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</si>
  <si>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</si>
  <si>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</si>
  <si>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</si>
  <si>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</si>
  <si>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</si>
  <si>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</si>
  <si>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</si>
  <si>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</si>
  <si>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</si>
  <si>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</si>
  <si>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</si>
  <si>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</si>
  <si>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</si>
  <si>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</si>
  <si>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</si>
  <si>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</si>
  <si>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</si>
  <si>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</si>
  <si>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</si>
  <si>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</si>
  <si>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</si>
  <si>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</si>
  <si>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</si>
  <si>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</si>
  <si>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</si>
  <si>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</si>
  <si>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</si>
  <si>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</si>
  <si>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</si>
  <si>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</si>
  <si>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</si>
  <si>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</si>
  <si>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</si>
  <si>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</si>
  <si>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</si>
  <si>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</si>
  <si>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</si>
  <si>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</si>
  <si>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</si>
  <si>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</si>
  <si>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</si>
  <si>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</si>
  <si>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</si>
  <si>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</si>
  <si>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</si>
  <si>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</si>
  <si>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</si>
  <si>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</si>
  <si>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</si>
  <si>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</si>
  <si>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</si>
  <si>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</si>
  <si>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</si>
  <si>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</si>
  <si>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</si>
  <si>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</si>
  <si>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</si>
  <si>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</si>
  <si>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</si>
  <si>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</si>
  <si>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</si>
  <si>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</si>
  <si>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</si>
  <si>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</si>
  <si>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</si>
  <si>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</si>
  <si>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</si>
  <si>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</si>
  <si>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</si>
  <si>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</si>
  <si>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</si>
  <si>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</si>
  <si>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</si>
  <si>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</si>
  <si>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</si>
  <si>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</si>
  <si>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</si>
  <si>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</si>
  <si>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</si>
  <si>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</si>
  <si>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</si>
  <si>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</si>
  <si>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</si>
  <si>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</si>
  <si>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</si>
  <si>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</si>
  <si>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</si>
  <si>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</si>
  <si>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</si>
  <si>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</si>
  <si>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</si>
  <si>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</si>
  <si>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</si>
  <si>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</si>
  <si>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</si>
  <si>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</si>
  <si>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</si>
  <si>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</si>
  <si>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</si>
  <si>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</si>
  <si>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</si>
  <si>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</si>
  <si>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</si>
  <si>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</si>
  <si>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</si>
  <si>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</si>
  <si>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</si>
  <si>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</si>
  <si>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</si>
  <si>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</si>
  <si>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</si>
  <si>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</si>
  <si>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</si>
  <si>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</si>
  <si>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</si>
  <si>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</si>
  <si>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</si>
  <si>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</si>
  <si>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</si>
  <si>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</si>
  <si>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</si>
  <si>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</si>
  <si>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</si>
  <si>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</si>
  <si>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</si>
  <si>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</si>
  <si>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</si>
  <si>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</si>
  <si>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</si>
  <si>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</si>
  <si>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</si>
  <si>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</si>
  <si>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</si>
  <si>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</si>
  <si>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</si>
  <si>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</si>
  <si>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</si>
  <si>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</si>
  <si>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</si>
  <si>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</si>
  <si>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</si>
  <si>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</si>
  <si>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</si>
  <si>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</si>
  <si>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</si>
  <si>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</si>
  <si>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</si>
  <si>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</si>
  <si>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</si>
  <si>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</si>
  <si>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</si>
  <si>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</si>
  <si>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</si>
  <si>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</si>
  <si>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</si>
  <si>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</si>
  <si>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</si>
  <si>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</si>
  <si>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</si>
  <si>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</si>
  <si>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</si>
  <si>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</si>
  <si>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</si>
  <si>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</si>
  <si>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</si>
  <si>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</si>
  <si>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</si>
  <si>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</si>
  <si>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</si>
  <si>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</si>
  <si>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</si>
  <si>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</si>
  <si>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</si>
  <si>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</si>
  <si>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</si>
  <si>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</si>
  <si>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</si>
  <si>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</si>
  <si>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</si>
  <si>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</si>
  <si>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</si>
  <si>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</si>
  <si>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</si>
  <si>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</si>
  <si>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</si>
  <si>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</si>
  <si>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</si>
  <si>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</si>
  <si>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</si>
  <si>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</si>
  <si>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</si>
  <si>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</si>
  <si>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</si>
  <si>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</si>
  <si>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</si>
  <si>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</si>
  <si>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</si>
  <si>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</si>
  <si>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</si>
  <si>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</si>
  <si>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</si>
  <si>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</si>
  <si>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</si>
  <si>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</si>
  <si>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</si>
  <si>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</si>
  <si>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</si>
  <si>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</si>
  <si>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</si>
  <si>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</si>
  <si>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</si>
  <si>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</si>
  <si>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</si>
  <si>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</si>
  <si>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</si>
  <si>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</si>
  <si>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</si>
  <si>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</si>
  <si>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</si>
  <si>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</si>
  <si>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</si>
  <si>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</si>
  <si>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</si>
  <si>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</si>
  <si>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</si>
  <si>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</si>
  <si>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</si>
  <si>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</si>
  <si>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</si>
  <si>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</si>
  <si>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</si>
  <si>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</si>
  <si>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</si>
  <si>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</si>
  <si>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</si>
  <si>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</si>
  <si>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</si>
  <si>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</si>
  <si>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</si>
  <si>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</si>
  <si>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</si>
  <si>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</si>
  <si>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</si>
  <si>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</si>
  <si>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</si>
  <si>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</si>
  <si>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</si>
  <si>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</si>
  <si>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</si>
  <si>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</si>
  <si>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</si>
  <si>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</si>
  <si>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</si>
  <si>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</si>
  <si>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</si>
  <si>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</si>
  <si>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</si>
  <si>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</si>
  <si>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</si>
  <si>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</si>
  <si>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</si>
  <si>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</si>
  <si>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</si>
  <si>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</si>
  <si>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</si>
  <si>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</si>
  <si>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</si>
  <si>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</si>
  <si>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</si>
  <si>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</si>
  <si>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</si>
  <si>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</si>
  <si>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</si>
  <si>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</si>
  <si>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</si>
  <si>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</si>
  <si>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</si>
  <si>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</si>
  <si>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</si>
  <si>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</si>
  <si>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</si>
  <si>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</si>
  <si>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</si>
  <si>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</si>
  <si>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</si>
  <si>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</si>
  <si>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</si>
  <si>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</si>
  <si>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</si>
  <si>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</si>
  <si>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</si>
  <si>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</si>
  <si>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</si>
  <si>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</si>
  <si>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</si>
  <si>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</si>
  <si>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</si>
  <si>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</si>
  <si>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</si>
  <si>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</si>
  <si>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</si>
  <si>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</si>
  <si>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</si>
  <si>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</si>
  <si>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</si>
  <si>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</si>
  <si>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</si>
  <si>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</si>
  <si>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</si>
  <si>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</si>
  <si>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</si>
  <si>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</si>
  <si>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</si>
  <si>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</si>
  <si>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</si>
  <si>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</si>
  <si>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</si>
  <si>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</si>
  <si>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</si>
  <si>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</si>
  <si>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</si>
  <si>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</si>
  <si>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</si>
  <si>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</si>
  <si>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</si>
  <si>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</si>
  <si>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</si>
  <si>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</si>
  <si>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</si>
  <si>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</si>
  <si>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</si>
  <si>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</si>
  <si>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</si>
  <si>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</si>
  <si>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</si>
  <si>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</si>
  <si>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</si>
  <si>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</si>
  <si>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</si>
  <si>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</si>
  <si>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</si>
  <si>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</si>
  <si>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</si>
  <si>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</si>
  <si>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</si>
  <si>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</si>
  <si>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</si>
  <si>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</si>
  <si>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</si>
  <si>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</si>
  <si>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</si>
  <si>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</si>
  <si>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</si>
  <si>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</si>
  <si>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</si>
  <si>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</si>
  <si>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</si>
  <si>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</si>
  <si>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</si>
  <si>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</si>
  <si>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</si>
  <si>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</si>
  <si>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</si>
  <si>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</si>
  <si>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</si>
  <si>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</si>
  <si>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</si>
  <si>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</si>
  <si>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</si>
  <si>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</si>
  <si>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</si>
  <si>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</si>
  <si>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</si>
  <si>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</si>
  <si>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</si>
  <si>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</si>
  <si>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</si>
  <si>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</si>
  <si>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</si>
  <si>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</si>
  <si>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</si>
  <si>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</si>
  <si>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</si>
  <si>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</si>
  <si>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</si>
  <si>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</si>
  <si>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</si>
  <si>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</si>
  <si>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</si>
  <si>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</si>
  <si>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</si>
  <si>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</si>
  <si>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</si>
  <si>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</si>
  <si>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</si>
  <si>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</si>
  <si>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</si>
  <si>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</si>
  <si>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</si>
  <si>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</si>
  <si>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</si>
  <si>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</si>
  <si>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</si>
  <si>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</si>
  <si>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</si>
  <si>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</si>
  <si>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</si>
  <si>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</si>
  <si>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</si>
  <si>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</si>
  <si>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</si>
  <si>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</si>
  <si>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</si>
  <si>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</si>
  <si>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</si>
  <si>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</si>
  <si>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</si>
  <si>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</si>
  <si>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</si>
  <si>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</si>
  <si>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</si>
  <si>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</si>
  <si>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</si>
  <si>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</si>
  <si>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</si>
  <si>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</si>
  <si>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</si>
  <si>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</si>
  <si>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</si>
  <si>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</si>
  <si>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</si>
  <si>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</si>
  <si>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</si>
  <si>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</si>
  <si>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</si>
  <si>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</si>
  <si>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</si>
  <si>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</si>
  <si>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</si>
  <si>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</si>
  <si>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</si>
  <si>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</si>
  <si>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</si>
  <si>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</si>
  <si>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</si>
  <si>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</si>
  <si>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</si>
  <si>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</si>
  <si>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</si>
  <si>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</si>
  <si>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</si>
  <si>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</si>
  <si>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</si>
  <si>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</si>
  <si>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</si>
  <si>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</si>
  <si>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</si>
  <si>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</si>
  <si>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</si>
  <si>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</si>
  <si>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</si>
  <si>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</si>
  <si>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</si>
  <si>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</si>
  <si>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</si>
  <si>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</si>
  <si>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</si>
  <si>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</si>
  <si>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</si>
  <si>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</si>
  <si>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</si>
  <si>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</si>
  <si>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</si>
  <si>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</si>
  <si>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</si>
  <si>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</si>
  <si>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</si>
  <si>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</si>
  <si>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</si>
  <si>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</si>
  <si>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</si>
  <si>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</si>
  <si>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</si>
  <si>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</si>
  <si>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</si>
  <si>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</si>
  <si>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</si>
  <si>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</si>
  <si>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</si>
  <si>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</si>
  <si>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</si>
  <si>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</si>
  <si>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</si>
  <si>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</si>
  <si>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</si>
  <si>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</si>
  <si>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</si>
  <si>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</si>
  <si>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</si>
  <si>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</si>
  <si>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</si>
  <si>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</si>
  <si>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</si>
  <si>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</si>
  <si>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</si>
  <si>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</si>
  <si>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</si>
  <si>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</si>
  <si>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</si>
  <si>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</si>
  <si>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</si>
  <si>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</si>
  <si>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</si>
  <si>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</si>
  <si>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</si>
  <si>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</si>
  <si>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</si>
  <si>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</si>
  <si>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</si>
  <si>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</si>
  <si>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</si>
  <si>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</si>
  <si>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</si>
  <si>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</si>
  <si>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</si>
  <si>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</si>
  <si>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</si>
  <si>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</si>
  <si>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</si>
  <si>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</si>
  <si>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</si>
  <si>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</si>
  <si>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</si>
  <si>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</si>
  <si>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</si>
  <si>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</si>
  <si>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</si>
  <si>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</si>
  <si>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</si>
  <si>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</si>
  <si>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</si>
  <si>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</si>
  <si>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</si>
  <si>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</si>
  <si>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</si>
  <si>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</si>
  <si>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</si>
  <si>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</si>
  <si>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</si>
  <si>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</si>
  <si>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</si>
  <si>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</si>
  <si>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</si>
  <si>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</si>
  <si>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</si>
  <si>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</si>
  <si>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</si>
  <si>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</si>
  <si>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</si>
  <si>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</si>
  <si>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</si>
  <si>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</si>
  <si>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</si>
  <si>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</si>
  <si>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</si>
  <si>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</si>
  <si>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</si>
  <si>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</si>
  <si>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</si>
  <si>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</si>
  <si>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</si>
  <si>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</si>
  <si>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</si>
  <si>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</si>
  <si>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</si>
  <si>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</si>
  <si>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</si>
  <si>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</si>
  <si>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</si>
  <si>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</si>
  <si>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</si>
  <si>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</si>
  <si>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</si>
  <si>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</si>
  <si>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</si>
  <si>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</si>
  <si>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</si>
  <si>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</si>
  <si>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</si>
  <si>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</si>
  <si>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</si>
  <si>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</si>
  <si>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</si>
  <si>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</si>
  <si>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</si>
  <si>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</si>
  <si>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</si>
  <si>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</si>
  <si>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</si>
  <si>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</si>
  <si>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</si>
  <si>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</si>
  <si>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</si>
  <si>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</si>
  <si>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</si>
  <si>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</si>
  <si>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</si>
  <si>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</si>
  <si>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</si>
  <si>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</si>
  <si>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</si>
  <si>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</si>
  <si>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</si>
  <si>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</si>
  <si>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</si>
  <si>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</si>
  <si>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</si>
  <si>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</si>
  <si>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</si>
  <si>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</si>
  <si>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</si>
  <si>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</si>
  <si>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</si>
  <si>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</si>
  <si>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</si>
  <si>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</si>
  <si>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</si>
  <si>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</si>
  <si>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</si>
  <si>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</si>
  <si>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</si>
  <si>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</si>
  <si>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</si>
  <si>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</si>
  <si>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</si>
  <si>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</si>
  <si>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</si>
  <si>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</si>
  <si>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</si>
  <si>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</si>
  <si>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</si>
  <si>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</si>
  <si>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</si>
  <si>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</si>
  <si>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</si>
  <si>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</si>
  <si>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</si>
  <si>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</si>
  <si>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</si>
  <si>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</si>
  <si>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</si>
  <si>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</si>
  <si>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</si>
  <si>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</si>
  <si>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</si>
  <si>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</si>
  <si>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</si>
  <si>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</si>
  <si>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</si>
  <si>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</si>
  <si>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</si>
  <si>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</si>
  <si>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</si>
  <si>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</si>
  <si>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</si>
  <si>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</si>
  <si>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</si>
  <si>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</si>
  <si>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</si>
  <si>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</si>
  <si>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</si>
  <si>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</si>
  <si>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</si>
  <si>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</si>
  <si>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</si>
  <si>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</si>
  <si>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</si>
  <si>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</si>
  <si>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</si>
  <si>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</si>
  <si>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</si>
  <si>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</si>
  <si>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</si>
  <si>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</si>
  <si>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</si>
  <si>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</si>
  <si>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</si>
  <si>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</si>
  <si>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</si>
  <si>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</si>
  <si>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</si>
  <si>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</si>
  <si>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</si>
  <si>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</si>
  <si>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</si>
  <si>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</si>
  <si>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</si>
  <si>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</si>
  <si>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</si>
  <si>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</si>
  <si>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</si>
  <si>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</si>
  <si>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</si>
  <si>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</si>
  <si>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</si>
  <si>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</si>
  <si>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</si>
  <si>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</si>
  <si>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</si>
  <si>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</si>
  <si>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</si>
  <si>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</si>
  <si>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</si>
  <si>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</si>
  <si>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</si>
  <si>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</si>
  <si>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</si>
  <si>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</si>
  <si>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</si>
  <si>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</si>
  <si>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</si>
  <si>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</si>
  <si>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</si>
  <si>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</si>
  <si>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</si>
  <si>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</si>
  <si>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</si>
  <si>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</si>
  <si>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</si>
  <si>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</si>
  <si>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</si>
  <si>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</si>
  <si>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</si>
  <si>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</si>
  <si>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</si>
  <si>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</si>
  <si>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</si>
  <si>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</si>
  <si>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</si>
  <si>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</si>
  <si>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</si>
  <si>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</si>
  <si>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</si>
  <si>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</si>
  <si>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</si>
  <si>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</si>
  <si>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</si>
  <si>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</si>
  <si>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</si>
  <si>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</si>
  <si>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</si>
  <si>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</si>
  <si>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</si>
  <si>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</si>
  <si>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</si>
  <si>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</si>
  <si>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</si>
  <si>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</si>
  <si>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</si>
  <si>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</si>
  <si>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</si>
  <si>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</si>
  <si>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</si>
  <si>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</si>
  <si>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</si>
  <si>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</si>
  <si>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</si>
  <si>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</si>
  <si>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</si>
  <si>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</si>
  <si>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</si>
  <si>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</si>
  <si>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</si>
  <si>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</si>
  <si>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</si>
  <si>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</si>
  <si>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</si>
  <si>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</si>
  <si>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</si>
  <si>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</si>
  <si>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</si>
  <si>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</si>
  <si>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</si>
  <si>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</si>
  <si>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</si>
  <si>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</si>
  <si>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</si>
  <si>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</si>
  <si>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</si>
  <si>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</si>
  <si>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</si>
  <si>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</si>
  <si>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</si>
  <si>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</si>
  <si>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</si>
  <si>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</si>
  <si>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</si>
  <si>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</si>
  <si>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</si>
  <si>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</si>
  <si>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</si>
  <si>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</si>
  <si>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</si>
  <si>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</si>
  <si>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</si>
  <si>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</si>
  <si>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</si>
  <si>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</si>
  <si>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</si>
  <si>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</si>
  <si>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</si>
  <si>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</si>
  <si>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</si>
  <si>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</si>
  <si>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</si>
  <si>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</si>
  <si>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</si>
  <si>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</si>
  <si>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</si>
  <si>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</si>
  <si>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</si>
  <si>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</si>
  <si>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</si>
  <si>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</si>
  <si>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</si>
  <si>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</si>
  <si>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</si>
  <si>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</si>
  <si>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</si>
  <si>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</si>
  <si>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</si>
  <si>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</si>
  <si>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</si>
  <si>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</si>
  <si>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</si>
  <si>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</si>
  <si>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</si>
  <si>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</si>
  <si>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</si>
  <si>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</si>
  <si>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</si>
  <si>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</si>
  <si>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</si>
  <si>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</si>
  <si>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</si>
  <si>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</si>
  <si>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</si>
  <si>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</si>
  <si>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</si>
  <si>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</si>
  <si>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</si>
  <si>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</si>
  <si>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</si>
  <si>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</si>
  <si>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</si>
  <si>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</si>
  <si>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</si>
  <si>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</si>
  <si>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</si>
  <si>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</si>
  <si>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</si>
  <si>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</si>
  <si>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</si>
  <si>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</si>
  <si>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</si>
  <si>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</si>
  <si>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</si>
  <si>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</si>
  <si>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</si>
  <si>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</si>
  <si>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</si>
  <si>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</si>
  <si>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</si>
  <si>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</si>
  <si>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</si>
  <si>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</si>
  <si>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</si>
  <si>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</si>
  <si>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</si>
  <si>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</si>
  <si>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</si>
  <si>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</si>
  <si>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</si>
  <si>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</si>
  <si>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</si>
  <si>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</si>
  <si>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</si>
  <si>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</si>
  <si>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</si>
  <si>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</si>
  <si>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</si>
  <si>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</si>
  <si>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</si>
  <si>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</si>
  <si>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</si>
  <si>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</si>
  <si>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</si>
  <si>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</si>
  <si>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</si>
  <si>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</si>
  <si>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</si>
  <si>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</si>
  <si>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</si>
  <si>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</si>
  <si>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</si>
  <si>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</si>
  <si>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</si>
  <si>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</si>
  <si>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</si>
  <si>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</si>
  <si>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</si>
  <si>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</si>
  <si>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</si>
  <si>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</si>
  <si>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</si>
  <si>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</si>
  <si>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</si>
  <si>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</si>
  <si>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</si>
  <si>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</si>
  <si>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</si>
  <si>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</si>
  <si>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</si>
  <si>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</si>
  <si>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</si>
  <si>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</si>
  <si>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</si>
  <si>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</si>
  <si>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</si>
  <si>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</si>
  <si>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</si>
  <si>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</si>
  <si>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</si>
  <si>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</si>
  <si>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</si>
  <si>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</si>
  <si>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</si>
  <si>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</si>
  <si>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</si>
  <si>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</si>
  <si>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</si>
  <si>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</si>
  <si>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</si>
  <si>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</si>
  <si>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</si>
  <si>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</si>
  <si>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</si>
  <si>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</si>
  <si>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</si>
  <si>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</si>
  <si>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</si>
  <si>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</si>
  <si>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</si>
  <si>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</si>
  <si>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</si>
  <si>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</si>
  <si>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</si>
  <si>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</si>
  <si>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</si>
  <si>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</si>
  <si>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</si>
  <si>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</si>
  <si>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</si>
  <si>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</si>
  <si>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</si>
  <si>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</si>
  <si>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</si>
  <si>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</si>
  <si>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</si>
  <si>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</si>
  <si>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</si>
  <si>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</si>
  <si>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</si>
  <si>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</si>
  <si>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</si>
  <si>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</si>
  <si>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</si>
  <si>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</si>
  <si>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</si>
  <si>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</si>
  <si>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</si>
  <si>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</si>
  <si>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</si>
  <si>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</si>
  <si>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</si>
  <si>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</si>
  <si>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</si>
  <si>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</si>
  <si>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</si>
  <si>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</si>
  <si>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</si>
  <si>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</si>
  <si>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</si>
  <si>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</si>
  <si>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</si>
  <si>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</si>
  <si>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</si>
  <si>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</si>
  <si>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</si>
  <si>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</si>
  <si>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</si>
  <si>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</si>
  <si>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</si>
  <si>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</si>
  <si>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</si>
  <si>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</si>
  <si>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</si>
  <si>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</si>
  <si>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</si>
  <si>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</si>
  <si>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</si>
  <si>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</si>
  <si>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</si>
  <si>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</si>
  <si>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</si>
  <si>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</si>
  <si>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</si>
  <si>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</si>
  <si>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</si>
  <si>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</si>
  <si>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</si>
  <si>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</si>
  <si>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</si>
  <si>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</si>
  <si>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</si>
  <si>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</si>
  <si>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</si>
  <si>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</si>
  <si>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</si>
  <si>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</si>
  <si>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</si>
  <si>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</si>
  <si>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</si>
  <si>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</si>
  <si>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</si>
  <si>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</si>
  <si>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</si>
  <si>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</si>
  <si>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</si>
  <si>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</si>
  <si>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</si>
  <si>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</si>
  <si>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</si>
  <si>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</si>
  <si>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</si>
  <si>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</si>
  <si>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</si>
  <si>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</si>
  <si>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</si>
  <si>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</si>
  <si>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</si>
  <si>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</si>
  <si>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</si>
  <si>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</si>
  <si>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</si>
  <si>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</si>
  <si>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</si>
  <si>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</si>
  <si>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</si>
  <si>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</si>
  <si>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</si>
  <si>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</si>
  <si>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</si>
  <si>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</si>
  <si>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</si>
  <si>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</si>
  <si>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</si>
  <si>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</si>
  <si>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</si>
  <si>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</si>
  <si>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</si>
  <si>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</si>
  <si>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</si>
  <si>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</si>
  <si>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</si>
  <si>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</si>
  <si>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</si>
  <si>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</si>
  <si>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</si>
  <si>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</si>
  <si>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</si>
  <si>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</si>
  <si>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</si>
  <si>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</si>
  <si>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</si>
  <si>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</si>
  <si>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</si>
  <si>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</si>
  <si>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</si>
  <si>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</si>
  <si>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</si>
  <si>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</si>
  <si>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</si>
  <si>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</si>
  <si>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</si>
  <si>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</si>
  <si>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</si>
  <si>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</si>
  <si>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</si>
  <si>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</si>
  <si>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</si>
  <si>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</si>
  <si>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</si>
  <si>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</si>
  <si>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</si>
  <si>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</si>
  <si>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</si>
  <si>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</si>
  <si>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</si>
  <si>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</si>
  <si>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</si>
  <si>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</si>
  <si>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</si>
  <si>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</si>
  <si>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</si>
  <si>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</si>
  <si>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</si>
  <si>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</si>
  <si>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</si>
  <si>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</si>
  <si>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</si>
  <si>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</si>
  <si>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</si>
  <si>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</si>
  <si>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</si>
  <si>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</si>
  <si>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</si>
  <si>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</si>
  <si>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</si>
  <si>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</si>
  <si>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</si>
  <si>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</si>
  <si>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</si>
  <si>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</si>
  <si>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</si>
  <si>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</si>
  <si>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</si>
  <si>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</si>
  <si>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</si>
  <si>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</si>
  <si>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</si>
  <si>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</si>
  <si>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</si>
  <si>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</si>
  <si>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</si>
  <si>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</si>
  <si>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</si>
  <si>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</si>
  <si>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</si>
  <si>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</si>
  <si>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</si>
  <si>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</si>
  <si>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</si>
  <si>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</si>
  <si>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</si>
  <si>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</si>
  <si>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</si>
  <si>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</si>
  <si>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</si>
  <si>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</si>
  <si>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</si>
  <si>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</si>
  <si>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</si>
  <si>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</si>
  <si>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</si>
  <si>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</si>
  <si>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</si>
  <si>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</si>
  <si>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</si>
  <si>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</si>
  <si>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</si>
  <si>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</si>
  <si>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</si>
  <si>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</si>
  <si>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</si>
  <si>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</si>
  <si>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</si>
  <si>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</si>
  <si>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</si>
  <si>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</si>
  <si>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</si>
  <si>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</si>
  <si>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</si>
  <si>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</si>
  <si>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</si>
  <si>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</si>
  <si>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</si>
  <si>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</si>
  <si>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</si>
  <si>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</si>
  <si>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</si>
  <si>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</si>
  <si>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</si>
  <si>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</si>
  <si>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</si>
  <si>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</si>
  <si>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</si>
  <si>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</si>
  <si>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</si>
  <si>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</si>
  <si>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</si>
  <si>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</si>
  <si>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</si>
  <si>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</si>
  <si>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</si>
  <si>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</si>
  <si>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</si>
  <si>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</si>
  <si>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</si>
  <si>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</si>
  <si>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</si>
  <si>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</si>
  <si>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</si>
  <si>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</si>
  <si>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PCM-20251009-00000765</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</si>
  <si>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</si>
  <si>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</si>
  <si>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</si>
  <si>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</si>
  <si>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</si>
  <si>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</si>
  <si>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</si>
  <si>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</si>
  <si>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</si>
  <si>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</si>
  <si>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</si>
  <si>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</si>
  <si>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</si>
  <si>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</si>
  <si>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</si>
  <si>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</si>
  <si>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</si>
  <si>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</si>
  <si>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</si>
  <si>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</si>
  <si>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</si>
  <si>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</si>
  <si>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</si>
  <si>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</si>
  <si>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</si>
  <si>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</si>
  <si>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</si>
  <si>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</si>
  <si>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</si>
  <si>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</si>
  <si>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</si>
  <si>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</si>
  <si>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</si>
  <si>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</si>
  <si>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</si>
  <si>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</si>
  <si>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</si>
  <si>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</si>
  <si>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</si>
  <si>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</si>
  <si>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</si>
  <si>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</si>
  <si>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</si>
  <si>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</si>
  <si>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</si>
  <si>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</si>
  <si>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</si>
  <si>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</si>
  <si>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</si>
  <si>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</si>
  <si>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</si>
  <si>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</si>
  <si>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</si>
  <si>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</si>
  <si>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</si>
  <si>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</si>
  <si>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</si>
  <si>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</si>
  <si>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</si>
  <si>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</si>
  <si>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</si>
  <si>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</si>
  <si>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</si>
  <si>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</si>
  <si>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</si>
  <si>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</si>
  <si>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</si>
  <si>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</si>
  <si>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</si>
  <si>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</si>
  <si>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</si>
  <si>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</si>
  <si>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</si>
  <si>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</si>
  <si>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</si>
  <si>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</si>
  <si>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</si>
  <si>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</si>
  <si>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</si>
  <si>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</si>
  <si>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</si>
  <si>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</si>
  <si>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</si>
  <si>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</si>
  <si>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</si>
  <si>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</si>
  <si>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</si>
  <si>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</si>
  <si>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</si>
  <si>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</si>
  <si>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team at gate waiting for access </t>
  </si>
  <si>
    <t>PCM-20251009-00000766</t>
  </si>
  <si>
    <t xml:space="preserve">ETA 40 min </t>
  </si>
  <si>
    <t xml:space="preserve"> PCM-20250215-00000830 </t>
  </si>
  <si>
    <t>LTE site still down and  site located in aramco area access issue need special permission</t>
  </si>
  <si>
    <t>PCM-20251009-00000686</t>
  </si>
  <si>
    <t>team at site TS</t>
  </si>
  <si>
    <t xml:space="preserve"> PCM-20251009-00000774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</si>
  <si>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</si>
  <si>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</si>
  <si>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</si>
  <si>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</si>
  <si>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</si>
  <si>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</si>
  <si>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</si>
  <si>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</si>
  <si>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</si>
  <si>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</si>
  <si>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</si>
  <si>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</si>
  <si>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</si>
  <si>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</si>
  <si>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PCM-20251009-00000762</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</si>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</sst>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6" totalsRowShown="0" headerRowDxfId="48" dataDxfId="47" headerRowBorderDxfId="45" tableBorderDxfId="46" totalsRowBorderDxfId="44">
  <autoFilter ref="A1:L4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276.50046747684974</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0.10741192129353294</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6.6902662038046401E-2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1</v>
      </c>
      <c r="D5" s="143" t="s">
        <v>14565</v>
      </c>
      <c r="E5" s="144" t="s">
        <v>38964</v>
      </c>
      <c r="F5" s="145">
        <v>45939.421249999999</v>
      </c>
      <c r="G5" s="146">
        <f ca="1">IFERROR(NOW()-F5,"")</f>
        <v>2.7643402776448056E-2</v>
      </c>
      <c r="H5" s="145">
        <v>45939.415694444448</v>
      </c>
      <c r="I5" s="143" t="str">
        <f>IFERROR(VLOOKUP(D5,DB!A:F,6,0),"")</f>
        <v>SCECO</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45939.448893402776</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45939.448893402776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45939.448893402776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45939.448893402776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45939.448893402776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45939.448893402776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45939.448893402776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45939.448893402776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45939.448893402776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45939.448893402776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45939.448893402776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45939.448893402776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45939.448893402776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45939.448893402776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45939.448893402776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45939.448893402776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45939.448893402776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45939.448893402776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45939.448893402776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45939.448893402776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45939.448893402776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45939.448893402776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45939.448893402776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45939.448893402776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45939.448893402776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45939.448893402776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45939.448893402776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45939.448893402776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45939.448893402776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45939.448893402776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45939.448893402776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45939.448893402776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45939.448893402776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45939.448893402776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45939.448893402776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45939.448893402776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45939.448893402776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45939.448893402776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45939.448893402776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45939.448893402776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45939.448893402776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45939.448893402776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45939.448893402776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45939.448893402776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45939.448893402776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45939.448893402776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45939.448893402776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45939.448893402776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45939.448893402776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45939.448893402776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45939.448893402776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45939.448893402776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45939.448893402776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45939.448893402776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45939.448893402776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45939.448893402776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45939.448893402776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45939.448893402776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45939.448893402776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45939.448893402776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45939.448893402776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45939.448893402776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45939.448893402776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45939.448893402776</v>
      </c>
      <c r="H69" s="145"/>
      <c r="I69" s="143" t="str">
        <f>IFERROR(VLOOKUP(D69,DB!A:F,6,0),"")</f>
        <v/>
      </c>
      <c r="J69" s="65" t="str">
        <f>IFERROR(VLOOKUP(D69,DB!A:G,7,0),"")</f>
        <v/>
      </c>
      <c r="K69" s="147"/>
      <c r="L69" s="148" t="str">
        <f>IFERROR(VLOOKUP(D69,DB!A:I,9,0),"")</f>
        <v/>
      </c>
      <c r="M69" s="70"/>
      <c r="N69" s="70"/>
      <c r="O69" s="70"/>
    </row>
  </sheetData>
  <customSheetViews>
    <customSheetView guid="{F6042A99-DD27-4453-835D-0834D95730CC}" filter="1" showAutoFilter="1">
      <pageMargins left="0" right="0" top="0" bottom="0" header="0" footer="0"/>
      <autoFilter ref="B1:M1" xr:uid="{34E129A7-B9BD-41EE-B6BC-1E49956F9F5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selection activeCell="D11" sqref="D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132.72181006944447</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114.4490554398144</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15178</v>
      </c>
      <c r="E6" s="120" t="s">
        <v>38964</v>
      </c>
      <c r="F6" s="121">
        <v>45939.365428240744</v>
      </c>
      <c r="G6" s="122">
        <f ca="1">IFERROR(NOW()-F6,"-")</f>
        <v>8.3465162031643558E-2</v>
      </c>
      <c r="H6" s="121">
        <v>45939.361956018518</v>
      </c>
      <c r="I6" s="18" t="str">
        <f>IFERROR(VLOOKUP(D6,DB!A:F,6,0),"")</f>
        <v>SCECO</v>
      </c>
      <c r="J6" s="18" t="str">
        <f>IFERROR(VLOOKUP(D6,DB!A:G,7,0),"")</f>
        <v>Good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8</v>
      </c>
      <c r="D7" s="18" t="s">
        <v>18755</v>
      </c>
      <c r="E7" s="120" t="s">
        <v>39049</v>
      </c>
      <c r="F7" s="121">
        <v>45939.397083333337</v>
      </c>
      <c r="G7" s="122">
        <f ca="1">IFERROR(NOW()-F7,"-")</f>
        <v>5.1810069438943174E-2</v>
      </c>
      <c r="H7" s="121">
        <v>45939.381111111114</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39062</v>
      </c>
      <c r="B8" s="18" t="str">
        <f>IFERROR(VLOOKUP(D8,DB!A:K,11,0),"")</f>
        <v>R2</v>
      </c>
      <c r="C8" s="18">
        <v>1</v>
      </c>
      <c r="D8" s="18" t="s">
        <v>12847</v>
      </c>
      <c r="E8" s="120" t="s">
        <v>38964</v>
      </c>
      <c r="F8" s="121">
        <v>45939.420891203707</v>
      </c>
      <c r="G8" s="122">
        <f ca="1">IFERROR(NOW()-F8,"-")</f>
        <v>2.8002199069305789E-2</v>
      </c>
      <c r="H8" s="121">
        <v>45939.416030092594</v>
      </c>
      <c r="I8" s="18" t="str">
        <f>IFERROR(VLOOKUP(D8,DB!A:F,6,0),"")</f>
        <v>SCECO</v>
      </c>
      <c r="J8" s="18" t="str">
        <f>IFERROR(VLOOKUP(D8,DB!A:G,7,0),"")</f>
        <v>Dead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45939.448893402776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45939.448893402776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45939.448893402776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45939.448893402776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45939.448893402776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45939.448893402776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45939.448893402776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45939.448893402776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45939.448893402776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45939.448893402776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45939.448893402776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45939.448893402776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45939.448893402776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45939.448893402776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45939.448893402776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45939.448893402776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45939.448893402776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45939.448893402776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45939.448893402776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45939.448893402776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45939.448893402776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45939.448893402776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45939.448893402776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45939.448893402776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45939.448893402776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45939.448893402776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45939.448893402776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45939.448893402776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45939.448893402776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45939.448893402776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45939.448893402776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45939.448893402776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45939.448893402776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45939.448893402776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45939.448893402776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45939.448893402776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45939.448893402776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45939.448893402776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45939.448893402776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45939.448893402776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45939.448893402776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45939.448893402776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45939.448893402776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45939.448893402776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45939.448893402776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45939.448893402776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45939.448893402776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45939.448893402776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45939.448893402776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45939.448893402776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45939.448893402776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45939.448893402776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45939.448893402776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45939.448893402776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45939.448893402776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45939.448893402776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45939.448893402776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45939.448893402776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45939.448893402776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45939.448893402776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45939.448893402776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45939.448893402776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45939.448893402776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45939.448893402776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45939.448893402776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45939.448893402776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45939.448893402776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45939.448893402776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45939.448893402776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45939.448893402776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45939.448893402776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45939.448893402776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45939.448893402776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45939.448893402776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45939.448893402776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45939.448893402776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45939.448893402776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45939.448893402776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45939.448893402776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45939.448893402776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45939.448893402776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45939.448893402776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45939.448893402776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45939.448893402776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45939.448893402776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45939.448893402776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45939.448893402776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45939.448893402776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45939.448893402776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45939.448893402776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45939.448893402776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45939.448893402776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45939.448893402776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45939.448893402776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45939.448893402776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45939.448893402776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45939.448893402776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45939.448893402776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45939.448893402776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45939.448893402776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45939.448893402776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45939.448893402776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45939.448893402776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45939.448893402776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45939.448893402776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45939.448893402776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45939.448893402776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45939.448893402776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45939.448893402776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45939.448893402776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45939.448893402776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45939.448893402776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45939.448893402776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45939.448893402776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45939.448893402776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45939.448893402776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45939.448893402776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45939.448893402776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45939.448893402776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45939.448893402776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45939.448893402776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45939.448893402776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45939.448893402776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45939.448893402776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45939.448893402776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45939.448893402776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45939.448893402776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45939.448893402776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45939.448893402776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45939.448893402776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45939.448893402776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45939.448893402776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45939.448893402776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45939.448893402776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45939.448893402776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45939.448893402776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45939.448893402776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45939.448893402776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45939.448893402776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45939.448893402776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45939.448893402776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45939.448893402776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45939.448893402776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45939.448893402776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45939.448893402776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45939.448893402776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45939.448893402776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45939.448893402776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45939.448893402776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45939.448893402776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45939.448893402776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45939.448893402776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45939.448893402776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45939.448893402776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45939.448893402776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45939.448893402776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45939.448893402776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45939.448893402776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45939.448893402776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45939.448893402776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45939.448893402776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45939.448893402776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45939.448893402776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45939.448893402776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45939.448893402776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45939.448893402776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45939.448893402776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45939.448893402776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45939.448893402776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45939.448893402776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45939.448893402776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45939.448893402776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45939.448893402776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45939.448893402776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45939.448893402776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45939.448893402776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45939.448893402776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45939.448893402776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45939.448893402776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45939.448893402776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45939.448893402776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45939.448893402776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45939.448893402776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45939.448893402776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45939.448893402776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45939.448893402776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45939.448893402776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45939.448893402776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45939.448893402776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45939.448893402776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45939.448893402776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45939.448893402776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45939.448893402776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45939.448893402776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45939.448893402776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45939.448893402776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45939.448893402776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45939.448893402776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45939.448893402776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45939.448893402776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45939.448893402776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45939.448893402776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45939.448893402776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45939.448893402776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45939.448893402776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45939.448893402776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45939.448893402776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45939.448893402776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45939.448893402776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45939.448893402776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45939.448893402776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45939.448893402776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45939.448893402776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45939.448893402776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45939.448893402776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45939.448893402776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45939.448893402776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45939.448893402776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45939.448893402776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45939.448893402776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45939.448893402776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45939.448893402776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45939.448893402776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45939.448893402776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45939.448893402776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45939.448893402776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45939.448893402776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45939.448893402776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45939.448893402776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45939.448893402776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45939.448893402776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45939.448893402776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45939.448893402776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45939.448893402776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45939.448893402776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45939.448893402776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45939.448893402776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45939.448893402776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45939.448893402776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45939.448893402776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45939.448893402776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45939.448893402776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45939.448893402776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45939.448893402776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45939.448893402776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45939.448893402776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45939.448893402776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45939.448893402776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45939.448893402776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45939.448893402776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45939.448893402776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45939.448893402776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45939.448893402776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45939.448893402776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45939.448893402776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45939.448893402776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45939.448893402776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45939.448893402776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45939.448893402776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45939.448893402776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45939.448893402776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45939.448893402776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45939.448893402776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45939.448893402776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45939.448893402776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45939.448893402776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45939.448893402776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45939.448893402776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45939.448893402776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45939.448893402776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45939.448893402776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45939.448893402776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45939.448893402776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45939.448893402776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45939.448893402776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45939.448893402776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45939.448893402776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45939.448893402776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45939.448893402776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45939.448893402776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45939.448893402776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45939.448893402776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45939.448893402776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45939.448893402776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45939.448893402776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45939.448893402776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45939.448893402776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45939.448893402776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45939.448893402776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45939.448893402776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45939.448893402776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45939.448893402776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45939.448893402776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45939.448893402776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45939.448893402776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45939.448893402776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45939.448893402776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45939.448893402776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45939.448893402776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45939.448893402776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45939.448893402776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45939.448893402776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45939.448893402776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45939.448893402776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45939.448893402776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45939.448893402776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45939.448893402776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45939.448893402776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45939.448893402776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45939.448893402776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45939.448893402776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45939.448893402776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45939.448893402776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45939.448893402776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45939.448893402776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45939.448893402776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45939.448893402776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45939.448893402776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45939.448893402776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45939.448893402776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45939.448893402776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45939.448893402776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45939.448893402776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45939.448893402776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45939.448893402776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45939.448893402776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45939.448893402776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45939.448893402776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45939.448893402776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45939.448893402776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45939.448893402776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45939.448893402776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45939.448893402776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45939.448893402776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45939.448893402776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45939.448893402776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45939.448893402776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45939.448893402776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45939.448893402776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45939.448893402776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45939.448893402776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45939.448893402776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45939.448893402776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45939.448893402776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45939.448893402776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45939.448893402776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45939.448893402776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45939.448893402776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45939.448893402776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45939.448893402776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45939.448893402776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45939.448893402776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45939.448893402776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45939.448893402776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45939.448893402776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45939.448893402776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45939.448893402776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45939.448893402776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45939.448893402776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45939.448893402776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45939.448893402776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45939.448893402776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45939.448893402776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45939.448893402776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45939.448893402776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45939.448893402776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45939.448893402776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45939.448893402776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45939.448893402776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45939.448893402776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45939.448893402776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45939.448893402776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45939.448893402776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45939.448893402776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45939.448893402776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45939.448893402776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45939.448893402776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45939.448893402776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45939.448893402776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45939.448893402776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45939.448893402776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45939.448893402776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45939.448893402776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45939.448893402776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45939.448893402776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45939.448893402776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45939.448893402776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45939.448893402776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45939.448893402776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45939.448893402776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45939.448893402776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45939.448893402776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45939.448893402776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45939.448893402776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45939.448893402776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45939.448893402776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45939.448893402776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45939.448893402776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45939.448893402776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45939.448893402776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45939.448893402776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45939.448893402776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45939.448893402776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45939.448893402776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45939.448893402776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45939.448893402776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45939.448893402776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45939.448893402776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45939.448893402776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45939.448893402776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45939.448893402776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45939.448893402776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45939.448893402776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45939.448893402776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45939.448893402776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45939.448893402776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45939.448893402776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45939.448893402776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45939.448893402776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45939.448893402776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45939.448893402776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45939.448893402776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45939.448893402776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45939.448893402776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45939.448893402776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45939.448893402776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45939.448893402776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45939.448893402776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45939.448893402776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45939.448893402776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45939.448893402776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45939.448893402776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45939.448893402776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45939.448893402776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45939.448893402776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45939.448893402776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45939.448893402776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45939.448893402776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45939.448893402776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45939.448893402776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45939.448893402776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45939.448893402776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45939.448893402776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45939.448893402776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45939.448893402776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45939.448893402776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45939.448893402776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45939.448893402776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45939.448893402776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45939.448893402776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45939.448893402776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45939.448893402776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45939.448893402776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45939.448893402776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45939.448893402776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45939.448893402776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45939.448893402776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45939.448893402776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45939.448893402776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45939.448893402776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45939.448893402776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45939.448893402776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45939.448893402776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45939.448893402776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45939.448893402776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45939.448893402776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45939.448893402776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45939.448893402776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45939.448893402776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45939.448893402776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45939.448893402776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45939.448893402776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45939.448893402776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45939.448893402776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45939.448893402776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45939.448893402776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45939.448893402776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45939.448893402776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45939.448893402776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45939.448893402776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45939.448893402776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45939.448893402776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45939.448893402776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45939.448893402776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45939.448893402776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45939.448893402776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45939.448893402776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45939.448893402776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45939.448893402776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45939.448893402776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45939.448893402776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45939.448893402776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45939.448893402776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45939.448893402776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45939.448893402776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45939.448893402776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45939.448893402776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45939.448893402776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45939.448893402776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45939.448893402776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45939.448893402776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45939.448893402776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45939.448893402776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45939.448893402776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45939.448893402776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45939.448893402776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45939.448893402776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45939.448893402776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45939.448893402776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45939.448893402776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45939.448893402776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45939.448893402776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45939.448893402776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45939.448893402776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45939.448893402776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45939.448893402776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45939.448893402776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45939.448893402776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45939.448893402776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45939.448893402776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45939.448893402776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45939.448893402776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45939.448893402776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45939.448893402776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45939.448893402776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45939.448893402776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45939.448893402776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45939.448893402776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45939.448893402776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45939.448893402776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45939.448893402776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45939.448893402776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45939.448893402776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45939.448893402776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45939.448893402776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45939.448893402776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45939.448893402776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45939.448893402776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45939.448893402776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45939.448893402776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45939.448893402776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45939.448893402776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45939.448893402776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45939.448893402776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45939.448893402776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45939.448893402776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45939.448893402776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45939.448893402776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45939.448893402776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45939.448893402776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45939.448893402776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45939.448893402776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45939.448893402776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45939.448893402776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45939.448893402776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45939.448893402776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45939.448893402776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45939.448893402776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45939.448893402776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45939.448893402776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45939.448893402776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45939.448893402776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45939.448893402776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45939.448893402776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45939.448893402776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45939.448893402776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45939.448893402776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45939.448893402776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45939.448893402776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45939.448893402776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45939.448893402776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45939.448893402776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45939.448893402776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45939.448893402776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45939.448893402776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45939.448893402776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45939.448893402776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45939.448893402776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45939.448893402776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45939.448893402776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45939.448893402776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45939.448893402776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45939.448893402776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45939.448893402776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45939.448893402776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45939.448893402776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45939.448893402776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45939.448893402776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45939.448893402776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45939.448893402776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45939.448893402776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45939.448893402776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45939.448893402776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45939.448893402776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45939.448893402776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45939.448893402776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45939.448893402776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45939.448893402776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45939.448893402776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45939.448893402776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45939.448893402776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45939.448893402776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45939.448893402776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45939.448893402776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45939.448893402776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45939.448893402776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45939.448893402776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45939.448893402776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45939.448893402776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45939.448893402776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45939.448893402776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45939.448893402776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45939.448893402776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45939.448893402776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45939.448893402776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45939.448893402776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45939.448893402776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45939.448893402776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45939.448893402776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45939.448893402776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45939.448893402776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45939.448893402776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45939.448893402776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45939.448893402776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45939.448893402776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45939.448893402776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45939.448893402776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45939.448893402776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45939.448893402776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45939.448893402776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45939.448893402776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45939.448893402776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45939.448893402776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45939.448893402776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45939.448893402776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45939.448893402776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45939.448893402776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45939.448893402776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45939.448893402776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45939.448893402776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45939.448893402776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45939.448893402776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45939.448893402776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45939.448893402776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45939.448893402776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45939.448893402776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45939.448893402776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45939.448893402776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45939.448893402776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45939.448893402776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45939.448893402776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45939.448893402776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45939.448893402776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45939.448893402776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45939.448893402776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45939.448893402776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45939.448893402776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45939.448893402776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45939.448893402776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45939.448893402776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45939.448893402776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45939.448893402776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45939.448893402776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45939.448893402776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45939.448893402776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45939.448893402776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45939.448893402776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45939.448893402776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45939.448893402776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45939.448893402776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45939.448893402776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45939.448893402776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45939.448893402776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45939.448893402776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45939.448893402776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45939.448893402776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45939.448893402776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45939.448893402776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45939.448893402776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45939.448893402776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45939.448893402776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45939.448893402776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45939.448893402776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45939.448893402776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45939.448893402776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45939.448893402776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45939.448893402776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45939.448893402776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45939.448893402776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45939.448893402776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45939.448893402776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45939.448893402776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45939.448893402776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45939.448893402776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45939.448893402776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45939.448893402776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45939.448893402776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45939.448893402776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45939.448893402776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45939.448893402776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45939.448893402776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45939.448893402776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45939.448893402776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45939.448893402776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45939.448893402776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45939.448893402776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45939.448893402776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45939.448893402776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45939.448893402776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45939.448893402776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45939.448893402776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45939.448893402776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45939.448893402776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45939.448893402776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45939.448893402776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45939.448893402776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45939.448893402776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45939.448893402776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45939.448893402776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45939.448893402776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45939.448893402776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45939.448893402776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45939.448893402776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45939.448893402776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45939.448893402776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45939.448893402776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45939.448893402776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45939.448893402776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45939.448893402776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45939.448893402776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45939.448893402776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45939.448893402776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45939.448893402776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45939.448893402776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45939.448893402776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45939.448893402776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45939.448893402776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45939.448893402776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45939.448893402776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45939.448893402776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45939.448893402776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45939.448893402776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45939.448893402776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45939.448893402776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45939.448893402776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45939.448893402776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45939.448893402776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45939.448893402776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45939.448893402776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45939.448893402776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45939.448893402776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45939.448893402776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45939.448893402776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45939.448893402776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45939.448893402776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45939.448893402776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45939.448893402776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45939.448893402776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45939.448893402776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45939.448893402776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45939.448893402776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45939.448893402776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45939.448893402776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45939.448893402776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45939.448893402776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45939.448893402776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45939.448893402776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45939.448893402776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45939.448893402776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45939.448893402776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45939.448893402776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45939.448893402776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45939.448893402776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45939.448893402776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45939.448893402776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45939.448893402776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45939.448893402776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45939.448893402776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45939.448893402776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45939.448893402776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45939.448893402776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45939.448893402776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45939.448893402776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45939.448893402776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45939.448893402776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45939.448893402776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45939.448893402776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45939.448893402776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45939.448893402776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45939.448893402776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45939.448893402776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45939.448893402776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45939.448893402776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45939.448893402776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45939.448893402776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45939.448893402776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45939.448893402776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45939.448893402776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45939.448893402776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45939.448893402776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45939.448893402776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45939.448893402776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45939.448893402776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45939.448893402776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45939.448893402776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45939.448893402776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45939.448893402776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45939.448893402776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45939.448893402776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45939.448893402776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45939.448893402776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45939.448893402776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45939.448893402776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45939.448893402776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45939.448893402776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45939.448893402776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45939.448893402776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45939.448893402776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45939.448893402776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45939.448893402776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45939.448893402776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45939.448893402776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45939.448893402776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45939.448893402776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45939.448893402776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45939.448893402776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45939.448893402776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45939.448893402776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45939.448893402776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45939.448893402776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45939.448893402776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45939.448893402776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45939.448893402776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45939.448893402776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45939.448893402776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45939.448893402776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45939.448893402776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45939.448893402776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45939.448893402776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45939.448893402776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45939.448893402776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45939.448893402776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45939.448893402776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45939.448893402776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45939.448893402776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45939.448893402776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45939.448893402776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45939.448893402776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45939.448893402776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45939.448893402776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45939.448893402776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45939.448893402776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45939.448893402776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45939.448893402776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45939.448893402776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45939.448893402776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45939.448893402776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45939.448893402776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45939.448893402776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45939.448893402776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45939.448893402776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45939.448893402776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45939.448893402776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45939.448893402776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45939.448893402776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45939.448893402776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45939.448893402776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45939.448893402776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45939.448893402776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45939.448893402776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45939.448893402776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45939.448893402776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45939.448893402776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45939.448893402776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45939.448893402776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45939.448893402776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45939.448893402776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45939.448893402776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45939.448893402776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45939.448893402776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45939.448893402776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45939.448893402776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45939.448893402776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45939.448893402776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45939.448893402776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45939.448893402776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45939.448893402776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45939.448893402776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45939.448893402776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45939.448893402776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45939.448893402776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45939.448893402776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45939.448893402776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45939.448893402776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45939.448893402776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45939.448893402776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45939.448893402776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45939.448893402776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45939.448893402776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45939.448893402776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45939.448893402776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45939.448893402776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45939.448893402776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45939.448893402776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45939.448893402776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45939.448893402776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45939.448893402776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45939.448893402776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45939.448893402776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45939.448893402776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45939.448893402776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45939.448893402776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45939.448893402776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45939.448893402776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45939.448893402776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45939.448893402776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45939.448893402776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45939.448893402776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45939.448893402776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45939.448893402776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45939.448893402776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45939.448893402776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45939.448893402776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45939.448893402776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45939.448893402776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45939.448893402776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45939.448893402776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45939.448893402776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45939.448893402776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45939.448893402776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45939.448893402776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45939.448893402776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45939.448893402776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45939.448893402776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45939.448893402776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45939.448893402776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45939.448893402776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45939.448893402776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45939.448893402776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45939.448893402776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45939.448893402776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45939.448893402776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45939.448893402776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45939.448893402776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45939.448893402776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45939.448893402776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45939.448893402776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45939.448893402776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45939.448893402776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45939.448893402776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45939.448893402776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45939.448893402776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45939.448893402776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45939.448893402776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45939.448893402776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45939.448893402776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45939.448893402776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45939.448893402776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45939.448893402776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45939.448893402776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45939.448893402776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45939.448893402776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45939.448893402776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45939.448893402776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45939.448893402776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45939.448893402776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45939.448893402776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45939.448893402776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45939.448893402776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45939.448893402776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45939.448893402776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45939.448893402776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45939.448893402776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45939.448893402776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45939.448893402776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45939.448893402776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45939.448893402776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45939.448893402776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45939.448893402776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45939.448893402776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45939.448893402776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45939.448893402776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45939.448893402776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45939.448893402776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45939.448893402776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45939.448893402776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45939.448893402776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45939.448893402776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45939.448893402776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45939.448893402776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45939.448893402776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45939.448893402776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45939.448893402776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45939.448893402776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45939.448893402776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45939.448893402776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45939.448893402776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45939.448893402776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45939.448893402776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45939.448893402776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45939.448893402776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45939.448893402776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45939.448893402776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45939.448893402776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45939.448893402776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45939.448893402776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45939.448893402776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45939.448893402776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45939.448893402776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45939.448893402776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45939.448893402776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45939.448893402776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45939.448893402776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45939.448893402776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45939.448893402776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45939.448893402776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45939.448893402776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45939.448893402776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45939.448893402776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45939.448893402776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45939.448893402776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45939.448893402776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45939.448893402776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45939.448893402776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45939.448893402776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45939.448893402776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45939.448893402776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45939.448893402776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45939.448893402776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45939.448893402776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45939.448893402776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45939.448893402776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45939.448893402776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45939.448893402776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45939.448893402776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45939.448893402776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45939.448893402776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45939.448893402776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45939.448893402776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45939.448893402776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45939.448893402776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45939.448893402776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45939.448893402776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45939.448893402776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45939.448893402776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45939.448893402776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45939.448893402776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45939.448893402776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45939.448893402776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45939.448893402776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45939.448893402776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45939.448893402776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45939.448893402776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45939.448893402776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45939.448893402776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45939.448893402776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45939.448893402776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45939.448893402776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45939.448893402776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45939.448893402776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45939.448893402776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45939.448893402776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45939.448893402776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45939.448893402776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45939.448893402776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45939.448893402776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45939.448893402776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45939.448893402776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45939.448893402776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45939.448893402776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45939.448893402776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45939.448893402776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45939.448893402776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45939.448893402776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45939.448893402776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45939.448893402776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45939.448893402776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45939.448893402776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45939.448893402776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45939.448893402776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45939.448893402776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45939.448893402776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45939.448893402776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45939.448893402776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45939.448893402776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45939.448893402776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45939.448893402776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45939.448893402776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45939.448893402776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45939.448893402776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45939.448893402776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45939.448893402776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45939.448893402776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45939.448893402776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45939.448893402776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45939.448893402776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45939.448893402776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45939.448893402776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45939.448893402776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45939.448893402776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45939.448893402776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45939.448893402776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45939.448893402776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45939.448893402776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45939.448893402776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45939.448893402776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45939.448893402776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45939.448893402776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45939.448893402776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45939.448893402776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45939.448893402776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45939.448893402776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45939.448893402776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45939.448893402776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45939.448893402776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45939.448893402776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45939.448893402776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45939.448893402776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45939.448893402776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45939.448893402776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45939.448893402776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45939.448893402776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45939.448893402776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45939.448893402776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45939.448893402776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45939.448893402776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45939.448893402776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45939.448893402776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45939.448893402776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45939.448893402776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45939.448893402776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45939.448893402776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45939.448893402776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45939.448893402776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45939.448893402776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45939.448893402776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45939.448893402776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45939.448893402776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45939.448893402776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45939.448893402776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45939.448893402776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45939.448893402776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45939.448893402776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45939.448893402776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45939.448893402776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45939.448893402776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45939.448893402776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45939.448893402776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45939.448893402776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45939.448893402776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45939.448893402776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45939.448893402776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45939.448893402776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45939.448893402776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45939.448893402776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45939.448893402776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45939.448893402776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45939.448893402776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45939.448893402776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45939.448893402776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45939.448893402776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45939.448893402776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45939.448893402776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45939.448893402776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45939.448893402776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45939.448893402776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45939.448893402776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45939.448893402776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45939.448893402776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45939.448893402776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45939.448893402776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45939.448893402776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45939.448893402776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45939.448893402776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45939.448893402776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45939.448893402776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45939.448893402776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45939.448893402776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45939.448893402776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45939.448893402776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45939.448893402776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45939.448893402776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45939.448893402776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45939.448893402776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45939.448893402776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45939.448893402776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45939.448893402776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45939.448893402776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45939.448893402776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45939.448893402776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45939.448893402776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45939.448893402776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45939.448893402776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45939.448893402776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45939.448893402776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45939.448893402776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45939.448893402776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45939.448893402776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45939.448893402776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45939.448893402776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45939.448893402776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45939.448893402776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45939.448893402776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45939.448893402776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45939.448893402776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45939.448893402776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45939.448893402776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45939.448893402776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45939.448893402776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45939.448893402776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45939.448893402776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45939.448893402776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45939.448893402776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45939.448893402776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45939.448893402776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45939.448893402776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45939.448893402776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45939.448893402776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45939.448893402776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45939.448893402776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45939.448893402776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45939.448893402776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45939.448893402776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45939.448893402776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45939.448893402776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45939.448893402776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45939.448893402776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45939.448893402776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45939.448893402776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45939.448893402776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45939.448893402776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45939.448893402776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45939.448893402776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45939.448893402776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45939.448893402776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45939.448893402776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45939.448893402776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45939.448893402776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45939.448893402776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45939.448893402776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45939.448893402776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45939.448893402776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45939.448893402776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45939.448893402776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45939.448893402776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45939.448893402776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45939.448893402776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45939.448893402776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45939.448893402776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45939.448893402776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45939.448893402776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45939.448893402776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45939.448893402776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45939.448893402776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45939.448893402776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45939.448893402776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45939.448893402776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45939.448893402776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45939.448893402776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45939.448893402776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45939.448893402776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45939.448893402776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45939.448893402776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45939.448893402776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45939.448893402776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45939.448893402776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45939.448893402776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45939.448893402776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45939.448893402776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45939.448893402776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45939.448893402776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45939.448893402776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45939.448893402776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45939.448893402776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45939.448893402776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45939.448893402776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45939.448893402776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45939.448893402776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45939.448893402776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45939.448893402776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45939.448893402776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45939.448893402776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45939.448893402776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45939.448893402776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45939.448893402776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45939.448893402776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45939.448893402776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45939.448893402776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45939.448893402776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45939.448893402776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45939.448893402776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45939.448893402776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45939.448893402776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45939.448893402776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45939.448893402776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45939.448893402776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45939.448893402776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45939.448893402776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45939.448893402776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45939.448893402776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45939.448893402776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45939.448893402776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45939.448893402776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45939.448893402776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45939.448893402776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45939.448893402776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45939.448893402776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45939.448893402776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45939.448893402776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45939.448893402776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45939.448893402776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45939.448893402776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45939.448893402776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45939.448893402776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45939.448893402776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45939.448893402776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45939.448893402776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45939.448893402776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45939.448893402776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45939.448893402776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45939.448893402776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45939.448893402776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45939.448893402776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45939.448893402776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45939.448893402776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45939.448893402776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45939.448893402776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45939.448893402776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45939.448893402776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45939.448893402776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45939.448893402776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45939.448893402776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45939.448893402776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45939.448893402776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45939.448893402776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45939.448893402776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45939.448893402776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45939.448893402776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45939.448893402776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45939.448893402776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45939.448893402776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45939.448893402776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45939.448893402776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45939.448893402776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45939.448893402776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45939.448893402776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45939.448893402776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45939.448893402776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45939.448893402776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45939.448893402776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45939.448893402776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45939.448893402776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45939.448893402776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45939.448893402776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45939.448893402776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45939.448893402776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45939.448893402776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45939.448893402776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45939.448893402776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45939.448893402776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45939.448893402776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45939.448893402776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45939.448893402776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45939.448893402776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45939.448893402776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45939.448893402776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45939.448893402776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45939.448893402776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45939.448893402776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45939.448893402776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45939.448893402776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45939.448893402776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45939.448893402776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45939.448893402776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45939.448893402776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45939.448893402776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45939.448893402776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45939.448893402776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45939.448893402776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45939.448893402776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45939.448893402776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45939.448893402776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45939.448893402776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45939.448893402776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45939.448893402776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45939.448893402776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45939.448893402776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6"/>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39064</v>
      </c>
      <c r="B2" s="102" t="str">
        <f>IFERROR(VLOOKUP(D2,DB!A:K,11,0),"")</f>
        <v>R4</v>
      </c>
      <c r="C2" s="103">
        <v>1</v>
      </c>
      <c r="D2" s="99" t="s">
        <v>35082</v>
      </c>
      <c r="E2" s="104" t="s">
        <v>38964</v>
      </c>
      <c r="F2" s="105">
        <v>45703.480717592596</v>
      </c>
      <c r="G2" s="106">
        <f ca="1">IFERROR(NOW()-F2,"")</f>
        <v>235.96817581017967</v>
      </c>
      <c r="H2" s="105">
        <v>45703.474768518521</v>
      </c>
      <c r="I2" s="102" t="str">
        <f>IFERROR(VLOOKUP(D2,DB!A:F,6,0),"")</f>
        <v>SCECO</v>
      </c>
      <c r="J2" s="102" t="str">
        <f>IFERROR(VLOOKUP(D2,DB!A:G,7,0),"")</f>
        <v>Dead</v>
      </c>
      <c r="K2" s="107" t="s">
        <v>39065</v>
      </c>
      <c r="L2" s="99" t="str">
        <f>IFERROR(VLOOKUP(D2,DB!A:I,9,0),"")</f>
        <v>Latis</v>
      </c>
    </row>
    <row r="3" spans="1:16" ht="15" customHeight="1">
      <c r="A3" s="127" t="s">
        <v>39066</v>
      </c>
      <c r="B3" s="127" t="str">
        <f>IFERROR(VLOOKUP(D3,DB!A:K,11,0),"")</f>
        <v>R4</v>
      </c>
      <c r="C3" s="128">
        <v>3</v>
      </c>
      <c r="D3" s="129" t="s">
        <v>36308</v>
      </c>
      <c r="E3" s="130" t="s">
        <v>39049</v>
      </c>
      <c r="F3" s="131">
        <v>45939.391030092593</v>
      </c>
      <c r="G3" s="132">
        <f ca="1">IFERROR(NOW()-F3,"")</f>
        <v>5.7863310183165595E-2</v>
      </c>
      <c r="H3" s="131">
        <v>45939.383981481478</v>
      </c>
      <c r="I3" s="127" t="str">
        <f>IFERROR(VLOOKUP(D3,DB!A:F,6,0),"")</f>
        <v>Generator-SG</v>
      </c>
      <c r="J3" s="127" t="str">
        <f>IFERROR(VLOOKUP(D3,DB!A:G,7,0),"")</f>
        <v>Dead</v>
      </c>
      <c r="K3" s="134" t="s">
        <v>39067</v>
      </c>
      <c r="L3" s="129" t="str">
        <f>IFERROR(VLOOKUP(D3,DB!A:I,9,0),"")</f>
        <v>Latis</v>
      </c>
    </row>
    <row r="4" spans="1:16" ht="15" customHeight="1">
      <c r="A4" s="127" t="s">
        <v>39068</v>
      </c>
      <c r="B4" s="127" t="str">
        <f>IFERROR(VLOOKUP(D4,DB!A:K,11,0),"")</f>
        <v>R4</v>
      </c>
      <c r="C4" s="128">
        <v>5</v>
      </c>
      <c r="D4" s="129" t="s">
        <v>38797</v>
      </c>
      <c r="E4" s="130" t="s">
        <v>39049</v>
      </c>
      <c r="F4" s="131">
        <v>45939.423391203702</v>
      </c>
      <c r="G4" s="133">
        <f ca="1">IFERROR(NOW()-F4,"")</f>
        <v>2.550219907425344E-2</v>
      </c>
      <c r="H4" s="131">
        <v>45939.402395833335</v>
      </c>
      <c r="I4" s="127" t="str">
        <f>IFERROR(VLOOKUP(D4,DB!A:F,6,0),"")</f>
        <v>Generator-SG</v>
      </c>
      <c r="J4" s="127" t="str">
        <f>IFERROR(VLOOKUP(D4,DB!A:G,7,0),"")</f>
        <v>Dead</v>
      </c>
      <c r="K4" s="134" t="s">
        <v>39069</v>
      </c>
      <c r="L4" s="129" t="str">
        <f>IFERROR(VLOOKUP(D4,DB!A:I,9,0),"")</f>
        <v>Latis</v>
      </c>
    </row>
    <row r="5" spans="1:16" ht="15" customHeight="1">
      <c r="A5" s="127"/>
      <c r="B5" s="127" t="str">
        <f>IFERROR(VLOOKUP(D5,DB!A:K,11,0),"")</f>
        <v/>
      </c>
      <c r="C5" s="128"/>
      <c r="D5" s="129"/>
      <c r="E5" s="130"/>
      <c r="F5" s="131"/>
      <c r="G5" s="133">
        <f ca="1">IFERROR(NOW()-F5,"")</f>
        <v>45939.448893402776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45939.448893402776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45939.448893402776</v>
      </c>
      <c r="H7" s="131"/>
      <c r="I7" s="127" t="str">
        <f>IFERROR(VLOOKUP(D7,DB!A:F,6,0),"")</f>
        <v/>
      </c>
      <c r="J7" s="127" t="str">
        <f>IFERROR(VLOOKUP(D7,DB!A:G,7,0),"")</f>
        <v/>
      </c>
      <c r="K7" s="134"/>
      <c r="L7" s="129" t="str">
        <f>IFERROR(VLOOKUP(D7,DB!A:I,9,0),"")</f>
        <v/>
      </c>
    </row>
    <row r="8" spans="1:16" ht="15" customHeight="1">
      <c r="A8" s="127"/>
      <c r="B8" s="127" t="str">
        <f>IFERROR(VLOOKUP(D8,DB!A:K,11,0),"")</f>
        <v/>
      </c>
      <c r="C8" s="128"/>
      <c r="D8" s="99"/>
      <c r="E8" s="130"/>
      <c r="F8" s="131"/>
      <c r="G8" s="133">
        <f ca="1">IFERROR(NOW()-F8,"")</f>
        <v>45939.448893402776</v>
      </c>
      <c r="H8" s="131"/>
      <c r="I8" s="127" t="str">
        <f>IFERROR(VLOOKUP(D8,DB!A:F,6,0),"")</f>
        <v/>
      </c>
      <c r="J8" s="127" t="str">
        <f>IFERROR(VLOOKUP(D8,DB!A:G,7,0),"")</f>
        <v/>
      </c>
      <c r="K8" s="134"/>
      <c r="L8" s="129" t="str">
        <f>IFERROR(VLOOKUP(D8,DB!A:I,9,0),"")</f>
        <v/>
      </c>
    </row>
    <row r="9" spans="1:16" ht="15" customHeight="1">
      <c r="A9" s="127"/>
      <c r="B9" s="127" t="str">
        <f>IFERROR(VLOOKUP(D9,DB!A:K,11,0),"")</f>
        <v/>
      </c>
      <c r="C9" s="128"/>
      <c r="D9" s="99"/>
      <c r="E9" s="130"/>
      <c r="F9" s="131"/>
      <c r="G9" s="133">
        <f ca="1">IFERROR(NOW()-F9,"")</f>
        <v>45939.448893402776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45939.448893402776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45939.448893402776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68"/>
      <c r="E12" s="130"/>
      <c r="F12" s="131"/>
      <c r="G12" s="133">
        <f ca="1">IFERROR(NOW()-F12,"")</f>
        <v>45939.448893402776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45939.448893402776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45939.448893402776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45939.448893402776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45939.448893402776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45939.448893402776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45939.448893402776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45939.448893402776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45939.448893402776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45939.448893402776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45939.448893402776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45939.448893402776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45939.448893402776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45939.448893402776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45939.448893402776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45939.448893402776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45939.448893402776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45939.448893402776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45939.448893402776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45939.448893402776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45939.448893402776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45939.448893402776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45939.448893402776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45939.448893402776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45939.448893402776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45939.448893402776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45939.448893402776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45939.448893402776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45939.448893402776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45939.448893402776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45939.448893402776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45939.448893402776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45939.448893402776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45939.448893402776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45939.448893402776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45939.448893402776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45939.448893402776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45939.448893402776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45939.448893402776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45939.448893402776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45939.448893402776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45939.448893402776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45939.448893402776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45939.448893402776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45939.448893402776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45939.448893402776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45939.448893402776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45939.448893402776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45939.448893402776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45939.448893402776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45939.448893402776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45939.448893402776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45939.448893402776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45939.448893402776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45939.448893402776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45939.448893402776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45939.448893402776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45939.448893402776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45939.448893402776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45939.448893402776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45939.448893402776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45939.448893402776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45939.448893402776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45939.448893402776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45939.448893402776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45939.448893402776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45939.448893402776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45939.448893402776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45939.448893402776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45939.448893402776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45939.448893402776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45939.448893402776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45939.448893402776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45939.448893402776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45939.448893402776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45939.448893402776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45939.448893402776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45939.448893402776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45939.448893402776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45939.448893402776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45939.448893402776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45939.448893402776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45939.448893402776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45939.448893402776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45939.448893402776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45939.448893402776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45939.448893402776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45939.448893402776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45939.448893402776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45939.448893402776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45939.448893402776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45939.448893402776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45939.448893402776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45939.448893402776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45939.448893402776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45939.448893402776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45939.448893402776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45939.448893402776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45939.448893402776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45939.448893402776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45939.448893402776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45939.448893402776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45939.448893402776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45939.448893402776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45939.448893402776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45939.448893402776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45939.448893402776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45939.448893402776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45939.448893402776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45939.448893402776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45939.448893402776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45939.448893402776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45939.448893402776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45939.448893402776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45939.448893402776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45939.448893402776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45939.448893402776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45939.448893402776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45939.448893402776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45939.448893402776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45939.448893402776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45939.448893402776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45939.448893402776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45939.448893402776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45939.448893402776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45939.448893402776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45939.448893402776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45939.448893402776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45939.448893402776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45939.448893402776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45939.448893402776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45939.448893402776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45939.448893402776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45939.448893402776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45939.448893402776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45939.448893402776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45939.448893402776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45939.448893402776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45939.448893402776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45939.448893402776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45939.448893402776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45939.448893402776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45939.448893402776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45939.448893402776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45939.448893402776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45939.448893402776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45939.448893402776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45939.448893402776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45939.448893402776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45939.448893402776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45939.448893402776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45939.448893402776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45939.448893402776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45939.448893402776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45939.448893402776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45939.448893402776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45939.448893402776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45939.448893402776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45939.448893402776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45939.448893402776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45939.448893402776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45939.448893402776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45939.448893402776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45939.448893402776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45939.448893402776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45939.448893402776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45939.448893402776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45939.448893402776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45939.448893402776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45939.448893402776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45939.448893402776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45939.448893402776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45939.448893402776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45939.448893402776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45939.448893402776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45939.448893402776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45939.448893402776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45939.448893402776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45939.448893402776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45939.448893402776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45939.448893402776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45939.448893402776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45939.448893402776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45939.448893402776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45939.448893402776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45939.448893402776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45939.448893402776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45939.448893402776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45939.448893402776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45939.448893402776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45939.448893402776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45939.448893402776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45939.448893402776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45939.448893402776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45939.448893402776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45939.448893402776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45939.448893402776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45939.448893402776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45939.448893402776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45939.448893402776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45939.448893402776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45939.448893402776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45939.448893402776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45939.448893402776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45939.448893402776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45939.448893402776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45939.448893402776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45939.448893402776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45939.448893402776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45939.448893402776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45939.448893402776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45939.448893402776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45939.448893402776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45939.448893402776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45939.448893402776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45939.448893402776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45939.448893402776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45939.448893402776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45939.448893402776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45939.448893402776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45939.448893402776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45939.448893402776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45939.448893402776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45939.448893402776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45939.448893402776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45939.448893402776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45939.448893402776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45939.448893402776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45939.448893402776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45939.448893402776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45939.448893402776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45939.448893402776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45939.448893402776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45939.448893402776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45939.448893402776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45939.448893402776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45939.448893402776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45939.448893402776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45939.448893402776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45939.448893402776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45939.448893402776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45939.448893402776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45939.448893402776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45939.448893402776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45939.448893402776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45939.448893402776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45939.448893402776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45939.448893402776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45939.448893402776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45939.448893402776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45939.448893402776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45939.448893402776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45939.448893402776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45939.448893402776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45939.448893402776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45939.448893402776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45939.448893402776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45939.448893402776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45939.448893402776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45939.448893402776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45939.448893402776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45939.448893402776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45939.448893402776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45939.448893402776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45939.448893402776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45939.448893402776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45939.448893402776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45939.448893402776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45939.448893402776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45939.448893402776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45939.448893402776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45939.448893402776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45939.448893402776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45939.448893402776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45939.448893402776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45939.448893402776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45939.448893402776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45939.448893402776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45939.448893402776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45939.448893402776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45939.448893402776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45939.448893402776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45939.448893402776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45939.448893402776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45939.448893402776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45939.448893402776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45939.448893402776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45939.448893402776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45939.448893402776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45939.448893402776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45939.448893402776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45939.448893402776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45939.448893402776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45939.448893402776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45939.448893402776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45939.448893402776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45939.448893402776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45939.448893402776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45939.448893402776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45939.448893402776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45939.448893402776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45939.448893402776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45939.448893402776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45939.448893402776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45939.448893402776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45939.448893402776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45939.448893402776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45939.448893402776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45939.448893402776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45939.448893402776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45939.448893402776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45939.448893402776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45939.448893402776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45939.448893402776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45939.448893402776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45939.448893402776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45939.448893402776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45939.448893402776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45939.448893402776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45939.448893402776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45939.448893402776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45939.448893402776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45939.448893402776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45939.448893402776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45939.448893402776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45939.448893402776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45939.448893402776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45939.448893402776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45939.448893402776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45939.448893402776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45939.448893402776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45939.448893402776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45939.448893402776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45939.448893402776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45939.448893402776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45939.448893402776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45939.448893402776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45939.448893402776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45939.448893402776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45939.448893402776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45939.448893402776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45939.448893402776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45939.448893402776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45939.448893402776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45939.448893402776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45939.448893402776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45939.448893402776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45939.448893402776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45939.448893402776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45939.448893402776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45939.448893402776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45939.448893402776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45939.448893402776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45939.448893402776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45939.448893402776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45939.448893402776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45939.448893402776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45939.448893402776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45939.448893402776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45939.448893402776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45939.448893402776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45939.448893402776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45939.448893402776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45939.448893402776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45939.448893402776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45939.448893402776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45939.448893402776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45939.448893402776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45939.448893402776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45939.448893402776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45939.448893402776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45939.448893402776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45939.448893402776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45939.448893402776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45939.448893402776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45939.448893402776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45939.448893402776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45939.448893402776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45939.448893402776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45939.448893402776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45939.448893402776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45939.448893402776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45939.448893402776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45939.448893402776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45939.448893402776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45939.448893402776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45939.448893402776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45939.448893402776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45939.448893402776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45939.448893402776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45939.448893402776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45939.448893402776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45939.448893402776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45939.448893402776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45939.448893402776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45939.448893402776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45939.448893402776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45939.448893402776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45939.448893402776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45939.448893402776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45939.448893402776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45939.448893402776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45939.448893402776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45939.448893402776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45939.448893402776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45939.448893402776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45939.448893402776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45939.448893402776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45939.448893402776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45939.448893402776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45939.448893402776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45939.448893402776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45939.448893402776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45939.448893402776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45939.448893402776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45939.448893402776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45939.448893402776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45939.448893402776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45939.448893402776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45939.448893402776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45939.448893402776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45939.448893402776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45939.448893402776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45939.448893402776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45939.448893402776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45939.448893402776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45939.448893402776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45939.448893402776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45939.448893402776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45939.448893402776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45939.448893402776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45939.448893402776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45939.448893402776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45939.448893402776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45939.448893402776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45939.448893402776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45939.448893402776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45939.448893402776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45939.448893402776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45939.448893402776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45939.448893402776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45939.448893402776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45939.448893402776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45939.448893402776</v>
      </c>
      <c r="H455" s="131"/>
      <c r="I455" s="127" t="str">
        <f>IFERROR(VLOOKUP(D455,DB!A:F,6,0),"")</f>
        <v/>
      </c>
      <c r="J455" s="127" t="str">
        <f>IFERROR(VLOOKUP(D455,DB!A:G,7,0),"")</f>
        <v/>
      </c>
      <c r="K455" s="134"/>
      <c r="L455" s="129" t="str">
        <f>IFERROR(VLOOKUP(D455,DB!A:I,9,0),"")</f>
        <v/>
      </c>
    </row>
    <row r="456" spans="1:12" ht="15" customHeight="1">
      <c r="A456" s="135"/>
      <c r="B456" s="135" t="str">
        <f>IFERROR(VLOOKUP(D456,DB!A:K,11,0),"")</f>
        <v/>
      </c>
      <c r="C456" s="136"/>
      <c r="D456" s="137"/>
      <c r="E456" s="138"/>
      <c r="F456" s="139"/>
      <c r="G456" s="140">
        <f ca="1">IFERROR(NOW()-F456,"")</f>
        <v>45939.448893402776</v>
      </c>
      <c r="H456" s="139"/>
      <c r="I456" s="135" t="str">
        <f>IFERROR(VLOOKUP(D456,DB!A:F,6,0),"")</f>
        <v/>
      </c>
      <c r="J456" s="135" t="str">
        <f>IFERROR(VLOOKUP(D456,DB!A:G,7,0),"")</f>
        <v/>
      </c>
      <c r="K456" s="141"/>
      <c r="L456" s="137" t="str">
        <f>IFERROR(VLOOKUP(D456,DB!A:I,9,0),"")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7">
        <f ca="1">IFERROR(NOW()-F2,"")</f>
        <v>47.616833217587555</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39049</v>
      </c>
      <c r="F3" s="38">
        <v>45926.188877314817</v>
      </c>
      <c r="G3" s="167">
        <f t="shared" ref="G3" ca="1" si="0">IFERROR(NOW()-F3,"")</f>
        <v>13.260016087959229</v>
      </c>
      <c r="H3" s="38">
        <v>45926.158159722225</v>
      </c>
      <c r="I3" s="37" t="str">
        <f>IFERROR(VLOOKUP(D3,DB!A:F,6,0),"")</f>
        <v>SCECO</v>
      </c>
      <c r="J3" s="37" t="str">
        <f>IFERROR(VLOOKUP(D3,DB!A:G,7,0),"")</f>
        <v>Good</v>
      </c>
      <c r="K3" s="37" t="s">
        <v>39073</v>
      </c>
      <c r="L3" s="37" t="str">
        <f>IFERROR(VLOOKUP(D3,DB!A:I,9,0),"")</f>
        <v>Latis</v>
      </c>
      <c r="M3" s="125"/>
    </row>
    <row r="4" spans="1:13" ht="15">
      <c r="A4" s="37"/>
      <c r="B4" s="37" t="str">
        <f>IFERROR(VLOOKUP(D4,DB!A:K,11,0),"")</f>
        <v/>
      </c>
      <c r="C4" s="37"/>
      <c r="D4" s="37"/>
      <c r="E4" s="37"/>
      <c r="F4" s="38"/>
      <c r="G4" s="39">
        <f t="shared" ref="G4:G23" ca="1" si="1">IFERROR(NOW()-F4,"")</f>
        <v>45939.448893402776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45939.448893402776</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45939.448893402776</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45939.448893402776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45939.448893402776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45939.448893402776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45939.448893402776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45939.448893402776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45939.448893402776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45939.448893402776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45939.448893402776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45939.448893402776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45939.448893402776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45939.448893402776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45939.448893402776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45939.448893402776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45939.448893402776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45939.448893402776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45939.448893402776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45939.448893402776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45939.448893402776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45939.448893402776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45939.448893402776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45939.448893402776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45939.448893402776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45939.448893402776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45939.448893402776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45939.448893402776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45939.448893402776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45939.448893402776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45939.448893402776</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45939.448893402776</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45939.448893402776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45939.448893402776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45939.448893402776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45939.448893402776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45939.448893402776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45939.448893402776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45939.448893402776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45939.448893402776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45939.448893402776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45939.448893402776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45939.448893402776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45939.448893402776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45939.448893402776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45939.448893402776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45939.448893402776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45939.448893402776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45939.448893402776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45939.448893402776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45939.448893402776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45939.448893402776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45939.448893402776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45939.448893402776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45939.448893402776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45939.448893402776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45939.448893402776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45939.448893402776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45939.448893402776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45939.448893402776</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45939.448893402776</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45939.448893402776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45939.448893402776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45939.448893402776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45939.448893402776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45939.448893402776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45939.448893402776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45939.448893402776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45939.448893402776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45939.448893402776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45939.448893402776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45939.448893402776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45939.448893402776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45939.448893402776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45939.448893402776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45939.448893402776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45939.448893402776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45939.448893402776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45939.448893402776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45939.448893402776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45939.448893402776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45939.448893402776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45939.448893402776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45939.448893402776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45939.448893402776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45939.448893402776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45939.448893402776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45939.448893402776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45939.448893402776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45939.448893402776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45939.448893402776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45939.448893402776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45939.448893402776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45939.448893402776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45939.448893402776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45939.448893402776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45939.448893402776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45939.448893402776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45939.448893402776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45939.448893402776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45939.448893402776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45939.448893402776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45939.448893402776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45939.448893402776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45939.448893402776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45939.448893402776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45939.448893402776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45939.448893402776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45939.448893402776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45939.448893402776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45939.448893402776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45939.448893402776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45939.448893402776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45939.448893402776</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45939.448893402776</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12.676046180553385</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39077</v>
      </c>
      <c r="B3" s="150" t="str">
        <f>IFERROR(VLOOKUP(D3,DB!A:K,11,0),"")</f>
        <v>R6</v>
      </c>
      <c r="C3" s="149">
        <v>1</v>
      </c>
      <c r="D3" s="150" t="s">
        <v>34282</v>
      </c>
      <c r="E3" s="149" t="s">
        <v>38964</v>
      </c>
      <c r="F3" s="153">
        <v>45939.439837962964</v>
      </c>
      <c r="G3" s="152">
        <f ca="1">IFERROR(NOW()-F3,"-")</f>
        <v>9.0554398120730184E-3</v>
      </c>
      <c r="H3" s="153">
        <v>45927.987534722219</v>
      </c>
      <c r="I3" s="150" t="str">
        <f>IFERROR(VLOOKUP(D3,DB!A:F,6,0),"")</f>
        <v>SCECO</v>
      </c>
      <c r="J3" s="150" t="str">
        <f>IFERROR(VLOOKUP(D3,DB!A:G,7,0),"")</f>
        <v>Vandalized</v>
      </c>
      <c r="K3" s="149" t="s">
        <v>39078</v>
      </c>
      <c r="L3" s="150" t="str">
        <f>IFERROR(VLOOKUP(D3,DB!A:I,9,0),"")</f>
        <v>Latis</v>
      </c>
    </row>
    <row r="4" spans="1:16383" ht="31.5" customHeight="1">
      <c r="A4" s="149" t="s">
        <v>39079</v>
      </c>
      <c r="B4" s="150" t="s">
        <v>5398</v>
      </c>
      <c r="C4" s="149">
        <v>1</v>
      </c>
      <c r="D4" s="150" t="s">
        <v>32861</v>
      </c>
      <c r="E4" s="149" t="s">
        <v>39075</v>
      </c>
      <c r="F4" s="151">
        <v>45933.880972222221</v>
      </c>
      <c r="G4" s="152">
        <f ca="1">IFERROR(NOW()-F4,"-")</f>
        <v>5.5679211805545492</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39080</v>
      </c>
      <c r="B5" s="150" t="s">
        <v>5398</v>
      </c>
      <c r="C5" s="149">
        <v>1</v>
      </c>
      <c r="D5" s="150" t="s">
        <v>33408</v>
      </c>
      <c r="E5" s="149" t="s">
        <v>38964</v>
      </c>
      <c r="F5" s="151">
        <v>45934.942245370374</v>
      </c>
      <c r="G5" s="152">
        <f ca="1">IFERROR(NOW()-F5,"-")</f>
        <v>4.5066480324021541</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39081</v>
      </c>
      <c r="B6" s="150" t="str">
        <f>IFERROR(VLOOKUP(D6,DB!A:K,11,0),"")</f>
        <v>R6</v>
      </c>
      <c r="C6" s="150">
        <v>1</v>
      </c>
      <c r="D6" s="150" t="s">
        <v>33684</v>
      </c>
      <c r="E6" s="149" t="s">
        <v>39075</v>
      </c>
      <c r="F6" s="155">
        <v>45939.434942129628</v>
      </c>
      <c r="G6" s="152">
        <f ca="1">IFERROR(NOW()-F6,"-")</f>
        <v>1.3951273147540633E-2</v>
      </c>
      <c r="H6" s="155">
        <v>45937.667847222219</v>
      </c>
      <c r="I6" s="150" t="str">
        <f>IFERROR(VLOOKUP(D6,DB!A:F,6,0),"")</f>
        <v>SCECO</v>
      </c>
      <c r="J6" s="150" t="str">
        <f>IFERROR(VLOOKUP(D6,DB!A:G,7,0),"")</f>
        <v>Weak</v>
      </c>
      <c r="K6" s="156" t="s">
        <v>39082</v>
      </c>
      <c r="L6" s="150" t="str">
        <f>IFERROR(VLOOKUP(D6,DB!A:I,9,0),"")</f>
        <v>Latis</v>
      </c>
    </row>
    <row r="7" spans="1:16383" ht="31.5" customHeight="1">
      <c r="A7" s="161" t="s">
        <v>39083</v>
      </c>
      <c r="B7" s="161" t="str">
        <f>IFERROR(VLOOKUP(D7,DB!A:K,11,0),"")</f>
        <v>R6</v>
      </c>
      <c r="C7" s="161">
        <v>1</v>
      </c>
      <c r="D7" s="150" t="s">
        <v>36762</v>
      </c>
      <c r="E7" s="161" t="s">
        <v>38964</v>
      </c>
      <c r="F7" s="169">
        <v>45939.418634259258</v>
      </c>
      <c r="G7" s="152">
        <f ca="1">IFERROR(NOW()-F7,"-")</f>
        <v>3.0259143517469056E-2</v>
      </c>
      <c r="H7" s="169">
        <v>45939.412777777776</v>
      </c>
      <c r="I7" s="161" t="str">
        <f>IFERROR(VLOOKUP(D7,DB!A:F,6,0),"")</f>
        <v>Generator-SG</v>
      </c>
      <c r="J7" s="161" t="str">
        <f>IFERROR(VLOOKUP(D7,DB!A:G,7,0),"")</f>
        <v>Dead</v>
      </c>
      <c r="K7" s="161" t="s">
        <v>39084</v>
      </c>
      <c r="L7" s="161" t="str">
        <f>IFERROR(VLOOKUP(D7,DB!A:I,9,0),"")</f>
        <v>Latis</v>
      </c>
    </row>
    <row r="8" spans="1:16383" ht="31.5" customHeight="1">
      <c r="A8" s="161"/>
      <c r="B8" s="161" t="str">
        <f>IFERROR(VLOOKUP(D8,DB!A:K,11,0),"")</f>
        <v/>
      </c>
      <c r="C8" s="161"/>
      <c r="D8" s="160"/>
      <c r="E8" s="161"/>
      <c r="F8" s="161"/>
      <c r="G8" s="152">
        <f ca="1">IFERROR(NOW()-F8,"-")</f>
        <v>45939.448893402776</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45939.448893402776</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45939.448893402776</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45939.448893402776</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45939.448893402776</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45939.448893402776</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45939.448893402776</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45939.448893402776</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45939.448893402776</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45939.448893402776</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45939.448893402776</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45939.448893402776</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45939.448893402776</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45939.448893402776</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45939.448893402776</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45939.448893402776</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45939.448893402776</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45939.448893402776</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45939.448893402776</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45939.448893402776</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45939.448893402776</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45939.448893402776</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45939.448893402776</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45939.448893402776</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45939.448893402776</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45939.448893402776</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45939.448893402776</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45939.448893402776</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45939.448893402776</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45939.448893402776</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45939.448893402776</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45939.448893402776</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45939.448893402776</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45939.448893402776</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45939.448893402776</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45939.448893402776</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45939.448893402776</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45939.448893402776</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45939.448893402776</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45939.448893402776</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45939.448893402776</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45939.448893402776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45939.448893402776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45939.448893402776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45939.448893402776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45939.448893402776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45939.448893402776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45939.448893402776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45939.448893402776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45939.448893402776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45939.448893402776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45939.448893402776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45939.448893402776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45939.448893402776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45939.448893402776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45939.448893402776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45939.448893402776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45939.448893402776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45939.448893402776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45939.448893402776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45939.448893402776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45939.448893402776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45939.448893402776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45939.448893402776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45939.448893402776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45939.448893402776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45939.448893402776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45939.448893402776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45939.448893402776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45939.448893402776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45939.448893402776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45939.448893402776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45939.448893402776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45939.448893402776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45939.448893402776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45939.448893402776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45939.448893402776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45939.448893402776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45939.448893402776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45939.448893402776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45939.448893402776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45939.448893402776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45939.448893402776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45939.448893402776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45939.448893402776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45939.448893402776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45939.448893402776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45939.448893402776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45939.448893402776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45939.448893402776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45939.448893402776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45939.448893402776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45939.448893402776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45939.448893402776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45939.448893402776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45939.448893402776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45939.448893402776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45939.448893402776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45939.448893402776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45939.448893402776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45939.448893402776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45939.448893402776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45939.448893402776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45939.448893402776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45939.448893402776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45939.448893402776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45939.448893402776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45939.448893402776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45939.448893402776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45939.448893402776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45939.448893402776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45939.448893402776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45939.448893402776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45939.448893402776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45939.448893402776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45939.448893402776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45939.448893402776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45939.448893402776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45939.448893402776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45939.448893402776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45939.448893402776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45939.448893402776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45939.448893402776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45939.448893402776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45939.448893402776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45939.448893402776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45939.448893402776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45939.448893402776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45939.448893402776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45939.448893402776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45939.448893402776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45939.448893402776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45939.448893402776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45939.448893402776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45939.448893402776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45939.448893402776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45939.448893402776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45939.448893402776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45939.448893402776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45939.448893402776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45939.448893402776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45939.448893402776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45939.448893402776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45939.448893402776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45939.448893402776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45939.448893402776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45939.448893402776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45939.448893402776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45939.448893402776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45939.448893402776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45939.448893402776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45939.448893402776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45939.448893402776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45939.448893402776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45939.448893402776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45939.448893402776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45939.448893402776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45939.448893402776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45939.448893402776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45939.448893402776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45939.448893402776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45939.448893402776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45939.448893402776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45939.448893402776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45939.448893402776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45939.448893402776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45939.448893402776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45939.448893402776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45939.448893402776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45939.448893402776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45939.448893402776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45939.448893402776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45939.448893402776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45939.448893402776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45939.448893402776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45939.448893402776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45939.448893402776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45939.448893402776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45939.448893402776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45939.448893402776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45939.448893402776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45939.448893402776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45939.448893402776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45939.448893402776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45939.448893402776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45939.448893402776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45939.448893402776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45939.448893402776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45939.448893402776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45939.448893402776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45939.448893402776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45939.448893402776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45939.448893402776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45939.448893402776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45939.448893402776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45939.448893402776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45939.448893402776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45939.448893402776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45939.448893402776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45939.448893402776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45939.448893402776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45939.448893402776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45939.448893402776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45939.448893402776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45939.448893402776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45939.448893402776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45939.448893402776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45939.448893402776</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2025-10-09T07:48:27Z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