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34" documentId="13_ncr:1_{F6CB121F-512D-4AA6-A0C1-0FB36C537598}" xr6:coauthVersionLast="47" xr6:coauthVersionMax="47" xr10:uidLastSave="{256D5E11-4605-4EEB-BBD9-27C6EE2BE0B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I2" i="6"/>
  <c r="I5" i="6"/>
  <c r="L2" i="6"/>
  <c r="L5" i="6"/>
  <c r="L4" i="6"/>
  <c r="J5" i="6"/>
  <c r="J2" i="6"/>
  <c r="J4" i="6"/>
  <c r="I4" i="6"/>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L4" i="5"/>
  <c r="L5" i="5"/>
  <c r="L6" i="5"/>
  <c r="L7" i="5"/>
  <c r="L8" i="5"/>
  <c r="L9" i="5"/>
  <c r="L10" i="5"/>
  <c r="J4" i="5"/>
  <c r="J5" i="5"/>
  <c r="J6" i="5"/>
  <c r="J7" i="5"/>
  <c r="J8" i="5"/>
  <c r="J9" i="5"/>
  <c r="J10" i="5"/>
  <c r="I4" i="5"/>
  <c r="I5" i="5"/>
  <c r="I6" i="5"/>
  <c r="I7" i="5"/>
  <c r="I8" i="5"/>
  <c r="I9" i="5"/>
  <c r="I10" i="5"/>
  <c r="B4" i="5"/>
  <c r="B5" i="5"/>
  <c r="B6" i="5"/>
  <c r="B7" i="5"/>
  <c r="B8" i="5"/>
  <c r="B9" i="5"/>
  <c r="B10"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<sst xmlns="http://schemas.openxmlformats.org/spreadsheetml/2006/main" count="178586" uniqueCount="39076">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</sst>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3" totalsRowShown="0" headerRowDxfId="31" dataDxfId="30" headerRowBorderDxfId="28" tableBorderDxfId="29">
  <autoFilter ref="A1:L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278.65876608795952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1.149437384257908</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0.54664803240302717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45941.607192013886</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45941.607192013886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45941.607192013886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45941.607192013886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45941.607192013886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45941.607192013886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45941.607192013886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45941.607192013886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45941.607192013886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45941.607192013886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45941.607192013886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45941.607192013886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45941.607192013886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45941.607192013886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45941.607192013886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45941.607192013886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45941.607192013886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45941.607192013886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45941.607192013886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45941.607192013886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45941.607192013886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45941.607192013886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45941.607192013886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45941.607192013886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45941.607192013886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45941.607192013886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45941.607192013886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45941.607192013886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45941.607192013886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45941.607192013886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45941.607192013886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45941.607192013886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45941.607192013886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45941.607192013886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45941.607192013886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45941.607192013886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45941.607192013886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45941.607192013886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45941.607192013886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45941.607192013886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45941.607192013886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45941.607192013886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45941.607192013886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45941.607192013886</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45941.607192013886</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45941.607192013886</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33000C7E-4268-4293-9A98-6F8DE5D6706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134.88010868055426</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116.60735405092419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45941.607192013886</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5.7452546243439429E-3</v>
      </c>
      <c r="H6" s="163">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45941.607192013886</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45941.607192013886</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45941.607192013886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45941.607192013886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45941.607192013886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45941.607192013886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45941.607192013886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45941.607192013886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45941.607192013886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45941.607192013886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45941.607192013886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45941.607192013886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45941.607192013886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45941.607192013886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45941.607192013886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45941.607192013886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45941.607192013886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45941.607192013886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45941.607192013886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45941.607192013886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45941.607192013886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45941.607192013886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45941.607192013886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45941.607192013886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45941.607192013886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45941.607192013886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45941.607192013886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45941.607192013886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45941.607192013886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45941.607192013886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45941.607192013886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45941.607192013886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45941.607192013886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45941.607192013886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45941.607192013886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45941.607192013886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45941.607192013886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45941.607192013886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45941.607192013886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45941.607192013886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45941.607192013886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45941.607192013886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45941.607192013886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45941.607192013886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45941.607192013886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45941.607192013886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45941.607192013886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45941.607192013886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45941.607192013886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45941.607192013886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45941.607192013886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45941.607192013886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45941.607192013886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45941.607192013886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45941.607192013886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45941.607192013886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45941.607192013886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45941.607192013886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45941.607192013886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45941.607192013886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45941.607192013886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45941.607192013886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45941.607192013886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45941.607192013886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45941.607192013886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45941.607192013886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45941.607192013886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45941.607192013886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45941.607192013886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45941.607192013886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45941.607192013886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45941.607192013886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45941.607192013886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45941.607192013886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45941.607192013886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45941.607192013886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45941.607192013886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45941.607192013886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45941.607192013886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45941.607192013886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45941.607192013886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45941.607192013886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45941.607192013886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45941.607192013886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45941.607192013886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45941.607192013886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45941.607192013886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45941.607192013886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45941.607192013886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45941.607192013886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45941.607192013886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45941.607192013886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45941.607192013886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45941.607192013886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45941.607192013886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45941.607192013886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45941.607192013886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45941.607192013886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45941.607192013886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45941.607192013886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45941.607192013886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45941.607192013886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45941.607192013886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45941.607192013886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45941.607192013886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45941.607192013886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45941.607192013886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45941.607192013886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45941.607192013886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45941.607192013886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45941.607192013886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45941.607192013886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45941.607192013886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45941.607192013886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45941.607192013886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45941.607192013886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45941.607192013886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45941.607192013886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45941.607192013886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45941.607192013886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45941.607192013886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45941.607192013886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45941.607192013886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45941.607192013886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45941.607192013886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45941.607192013886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45941.607192013886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45941.607192013886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45941.607192013886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45941.607192013886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45941.607192013886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45941.607192013886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45941.607192013886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45941.607192013886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45941.607192013886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45941.607192013886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45941.607192013886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45941.607192013886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45941.607192013886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45941.607192013886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45941.607192013886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45941.607192013886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45941.607192013886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45941.607192013886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45941.607192013886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45941.607192013886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45941.607192013886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45941.607192013886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45941.607192013886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45941.607192013886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45941.607192013886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45941.607192013886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45941.607192013886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45941.607192013886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45941.607192013886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45941.607192013886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45941.607192013886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45941.607192013886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45941.607192013886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45941.607192013886</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45941.607192013886</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45941.607192013886</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39058</v>
      </c>
      <c r="B2" s="64" t="str">
        <f>IFERROR(VLOOKUP(D2,DB!A:K,11,0),"")</f>
        <v>R3</v>
      </c>
      <c r="C2" s="18">
        <v>2</v>
      </c>
      <c r="D2" s="18" t="s">
        <v>16399</v>
      </c>
      <c r="E2" s="18" t="s">
        <v>38964</v>
      </c>
      <c r="F2" s="20">
        <v>45941.541539351849</v>
      </c>
      <c r="G2" s="21">
        <f t="shared" ref="G2:G18" ca="1" si="0">IFERROR(NOW()-F2,"-")</f>
        <v>6.5652662036882248E-2</v>
      </c>
      <c r="H2" s="22">
        <v>45941.535416666666</v>
      </c>
      <c r="I2" s="19" t="str">
        <f>IFERROR(VLOOKUP(D2,DB!A:F,6,0),"")</f>
        <v>SCECO</v>
      </c>
      <c r="J2" s="18" t="str">
        <f>IFERROR(VLOOKUP(D2,DB!A:G,7,0),"")</f>
        <v>In progress</v>
      </c>
      <c r="K2" s="47" t="s">
        <v>39059</v>
      </c>
      <c r="L2" s="23" t="str">
        <f>IFERROR(VLOOKUP(D2,DB!A:I,9,0),"")</f>
        <v>Latis</v>
      </c>
    </row>
    <row r="3" spans="1:13" ht="15" customHeight="1">
      <c r="A3" s="19"/>
      <c r="B3" s="64" t="str">
        <f>IFERROR(VLOOKUP(D3,DB!A:K,11,0),"")</f>
        <v/>
      </c>
      <c r="C3" s="18"/>
      <c r="D3" s="18"/>
      <c r="E3" s="18"/>
      <c r="F3" s="20"/>
      <c r="G3" s="21">
        <f t="shared" ca="1" si="0"/>
        <v>45941.607192013886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45941.607192013886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45941.607192013886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45941.607192013886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45941.607192013886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45941.607192013886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45941.607192013886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45941.607192013886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45941.607192013886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45941.607192013886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45941.607192013886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45941.607192013886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45941.607192013886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45941.607192013886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45941.607192013886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45941.607192013886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45941.607192013886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45941.607192013886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45941.607192013886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45941.607192013886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45941.607192013886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45941.607192013886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45941.607192013886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45941.607192013886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45941.607192013886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45941.607192013886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45941.607192013886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45941.607192013886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45941.607192013886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45941.607192013886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45941.607192013886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45941.607192013886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45941.607192013886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45941.607192013886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45941.607192013886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45941.607192013886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45941.607192013886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45941.607192013886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45941.607192013886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45941.607192013886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45941.607192013886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45941.607192013886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45941.607192013886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45941.607192013886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45941.607192013886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45941.607192013886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45941.607192013886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45941.607192013886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45941.607192013886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45941.607192013886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45941.607192013886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45941.607192013886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45941.607192013886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45941.607192013886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45941.607192013886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45941.607192013886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45941.607192013886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45941.607192013886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45941.607192013886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45941.607192013886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45941.607192013886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45941.607192013886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45941.607192013886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45941.607192013886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45941.607192013886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45941.607192013886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45941.607192013886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45941.607192013886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45941.607192013886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45941.607192013886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45941.607192013886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45941.607192013886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45941.607192013886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45941.607192013886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45941.607192013886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45941.607192013886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45941.607192013886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45941.607192013886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45941.607192013886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45941.607192013886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45941.607192013886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45941.607192013886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45941.607192013886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45941.607192013886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45941.607192013886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45941.607192013886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45941.607192013886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45941.607192013886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45941.607192013886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45941.607192013886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45941.607192013886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45941.607192013886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45941.607192013886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45941.607192013886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45941.607192013886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45941.607192013886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45941.607192013886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45941.607192013886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45941.607192013886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45941.607192013886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45941.607192013886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45941.607192013886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45941.607192013886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45941.607192013886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45941.607192013886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45941.607192013886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45941.607192013886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45941.607192013886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45941.607192013886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45941.607192013886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45941.607192013886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45941.607192013886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45941.607192013886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45941.607192013886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45941.607192013886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45941.607192013886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45941.607192013886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45941.607192013886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45941.607192013886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45941.607192013886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45941.607192013886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45941.607192013886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45941.607192013886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45941.607192013886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45941.607192013886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45941.607192013886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45941.607192013886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45941.607192013886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45941.607192013886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45941.607192013886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45941.607192013886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45941.607192013886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45941.607192013886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45941.607192013886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45941.607192013886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45941.607192013886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45941.607192013886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45941.607192013886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45941.607192013886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45941.607192013886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45941.607192013886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45941.607192013886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45941.607192013886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45941.607192013886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45941.607192013886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45941.607192013886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45941.607192013886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45941.607192013886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45941.607192013886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45941.607192013886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45941.607192013886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45941.607192013886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45941.607192013886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45941.607192013886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45941.607192013886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45941.607192013886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45941.607192013886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45941.607192013886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45941.607192013886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45941.607192013886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45941.607192013886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45941.607192013886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45941.607192013886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45941.607192013886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45941.607192013886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45941.607192013886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45941.607192013886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45941.607192013886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45941.607192013886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45941.607192013886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45941.607192013886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45941.607192013886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45941.607192013886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45941.607192013886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45941.607192013886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45941.607192013886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45941.607192013886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45941.607192013886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45941.607192013886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45941.607192013886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45941.607192013886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45941.607192013886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45941.607192013886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45941.607192013886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45941.607192013886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45941.607192013886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45941.607192013886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45941.607192013886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45941.607192013886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45941.607192013886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45941.607192013886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45941.607192013886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45941.607192013886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45941.607192013886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45941.607192013886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45941.607192013886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45941.607192013886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45941.607192013886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45941.607192013886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45941.607192013886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45941.607192013886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45941.607192013886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45941.607192013886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45941.607192013886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45941.607192013886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45941.607192013886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45941.607192013886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45941.607192013886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45941.607192013886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45941.607192013886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45941.607192013886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45941.607192013886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45941.607192013886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45941.607192013886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45941.607192013886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45941.607192013886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45941.607192013886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45941.607192013886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45941.607192013886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45941.607192013886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45941.607192013886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45941.607192013886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45941.607192013886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45941.607192013886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45941.607192013886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45941.607192013886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45941.607192013886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45941.607192013886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45941.607192013886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45941.607192013886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45941.607192013886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45941.607192013886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45941.607192013886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45941.607192013886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45941.607192013886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45941.607192013886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45941.607192013886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45941.607192013886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45941.607192013886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45941.607192013886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45941.607192013886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45941.607192013886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45941.607192013886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45941.607192013886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45941.607192013886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45941.607192013886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45941.607192013886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45941.607192013886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45941.607192013886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45941.607192013886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45941.607192013886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45941.607192013886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45941.607192013886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45941.607192013886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45941.607192013886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45941.607192013886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45941.607192013886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45941.607192013886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45941.607192013886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45941.607192013886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45941.607192013886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45941.607192013886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45941.607192013886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45941.607192013886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45941.607192013886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45941.607192013886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45941.607192013886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45941.607192013886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45941.607192013886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45941.607192013886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45941.607192013886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45941.607192013886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45941.607192013886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45941.607192013886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45941.607192013886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45941.607192013886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45941.607192013886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45941.607192013886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45941.607192013886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45941.607192013886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45941.607192013886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45941.607192013886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45941.607192013886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45941.607192013886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45941.607192013886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45941.607192013886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45941.607192013886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45941.607192013886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45941.607192013886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45941.607192013886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45941.607192013886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45941.607192013886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45941.607192013886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45941.607192013886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45941.607192013886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45941.607192013886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45941.607192013886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45941.607192013886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45941.607192013886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45941.607192013886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45941.607192013886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45941.607192013886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45941.607192013886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45941.607192013886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45941.607192013886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45941.607192013886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45941.607192013886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45941.607192013886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45941.607192013886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45941.607192013886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45941.607192013886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45941.607192013886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45941.607192013886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45941.607192013886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45941.607192013886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45941.607192013886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45941.607192013886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45941.607192013886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45941.607192013886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45941.607192013886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45941.607192013886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45941.607192013886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45941.607192013886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45941.607192013886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45941.607192013886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45941.607192013886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45941.607192013886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45941.607192013886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45941.607192013886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45941.607192013886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45941.607192013886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45941.607192013886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45941.607192013886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45941.607192013886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45941.607192013886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45941.607192013886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45941.607192013886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45941.607192013886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45941.607192013886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45941.607192013886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45941.607192013886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45941.607192013886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45941.607192013886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45941.607192013886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45941.607192013886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45941.607192013886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45941.607192013886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45941.607192013886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45941.607192013886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45941.607192013886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45941.607192013886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45941.607192013886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45941.607192013886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45941.607192013886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45941.607192013886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45941.607192013886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45941.607192013886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45941.607192013886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45941.607192013886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45941.607192013886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45941.607192013886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45941.607192013886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45941.607192013886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45941.607192013886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45941.607192013886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45941.607192013886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45941.607192013886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45941.607192013886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45941.607192013886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45941.607192013886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45941.607192013886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45941.607192013886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45941.607192013886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45941.607192013886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45941.607192013886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45941.607192013886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45941.607192013886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45941.607192013886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45941.607192013886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45941.607192013886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45941.607192013886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45941.607192013886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45941.607192013886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45941.607192013886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45941.607192013886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45941.607192013886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45941.607192013886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45941.607192013886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45941.607192013886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45941.607192013886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45941.607192013886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45941.607192013886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45941.607192013886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45941.607192013886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45941.607192013886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45941.607192013886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45941.607192013886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45941.607192013886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45941.607192013886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45941.607192013886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45941.607192013886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45941.607192013886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45941.607192013886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45941.607192013886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45941.607192013886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45941.607192013886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45941.607192013886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45941.607192013886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45941.607192013886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45941.607192013886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45941.607192013886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45941.607192013886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45941.607192013886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45941.607192013886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45941.607192013886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45941.607192013886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45941.607192013886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45941.607192013886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45941.607192013886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45941.607192013886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45941.607192013886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45941.607192013886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45941.607192013886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45941.607192013886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45941.607192013886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45941.607192013886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45941.607192013886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45941.607192013886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45941.607192013886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45941.607192013886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45941.607192013886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45941.607192013886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45941.607192013886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45941.607192013886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45941.607192013886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45941.607192013886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45941.607192013886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45941.607192013886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45941.607192013886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45941.607192013886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45941.607192013886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45941.607192013886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45941.607192013886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45941.607192013886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45941.607192013886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45941.607192013886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45941.607192013886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45941.607192013886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45941.607192013886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45941.607192013886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45941.607192013886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45941.607192013886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45941.607192013886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45941.607192013886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45941.607192013886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45941.607192013886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45941.607192013886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45941.607192013886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45941.607192013886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45941.607192013886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45941.607192013886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45941.607192013886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45941.607192013886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45941.607192013886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45941.607192013886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45941.607192013886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45941.607192013886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45941.607192013886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45941.607192013886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45941.607192013886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45941.607192013886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45941.607192013886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45941.607192013886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45941.607192013886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45941.607192013886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45941.607192013886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45941.607192013886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45941.607192013886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45941.607192013886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45941.607192013886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45941.607192013886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45941.607192013886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45941.607192013886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45941.607192013886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45941.607192013886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45941.607192013886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45941.607192013886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45941.607192013886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45941.607192013886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45941.607192013886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45941.607192013886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45941.607192013886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45941.607192013886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45941.607192013886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45941.607192013886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45941.607192013886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45941.607192013886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45941.607192013886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45941.607192013886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45941.607192013886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45941.607192013886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45941.607192013886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45941.607192013886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45941.607192013886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45941.607192013886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45941.607192013886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45941.607192013886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45941.607192013886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45941.607192013886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45941.607192013886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45941.607192013886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45941.607192013886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45941.607192013886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45941.607192013886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45941.607192013886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45941.607192013886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45941.607192013886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45941.607192013886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45941.607192013886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45941.607192013886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45941.607192013886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45941.607192013886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45941.607192013886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45941.607192013886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45941.607192013886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45941.607192013886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45941.607192013886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45941.607192013886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45941.607192013886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45941.607192013886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45941.607192013886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45941.607192013886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45941.607192013886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45941.607192013886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45941.607192013886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45941.607192013886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45941.607192013886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45941.607192013886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45941.607192013886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45941.607192013886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45941.607192013886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45941.607192013886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45941.607192013886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45941.607192013886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45941.607192013886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45941.607192013886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45941.607192013886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45941.607192013886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45941.607192013886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45941.607192013886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45941.607192013886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45941.607192013886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45941.607192013886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45941.607192013886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45941.607192013886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45941.607192013886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45941.607192013886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45941.607192013886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45941.607192013886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45941.607192013886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45941.607192013886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45941.607192013886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45941.607192013886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45941.607192013886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45941.607192013886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45941.607192013886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45941.607192013886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45941.607192013886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45941.607192013886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45941.607192013886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45941.607192013886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45941.607192013886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45941.607192013886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45941.607192013886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45941.607192013886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45941.607192013886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45941.607192013886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45941.607192013886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45941.607192013886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45941.607192013886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45941.607192013886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45941.607192013886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45941.607192013886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45941.607192013886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45941.607192013886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45941.607192013886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45941.607192013886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45941.607192013886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45941.607192013886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45941.607192013886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45941.607192013886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45941.607192013886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45941.607192013886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45941.607192013886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45941.607192013886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45941.607192013886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45941.607192013886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45941.607192013886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45941.607192013886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45941.607192013886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45941.607192013886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45941.607192013886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45941.607192013886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45941.607192013886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45941.607192013886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45941.607192013886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45941.607192013886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45941.607192013886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45941.607192013886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45941.607192013886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45941.607192013886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45941.607192013886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45941.607192013886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45941.607192013886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45941.607192013886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45941.607192013886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45941.607192013886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45941.607192013886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45941.607192013886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45941.607192013886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45941.607192013886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45941.607192013886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45941.607192013886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45941.607192013886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45941.607192013886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45941.607192013886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45941.607192013886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45941.607192013886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45941.607192013886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45941.607192013886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45941.607192013886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45941.607192013886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45941.607192013886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45941.607192013886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45941.607192013886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45941.607192013886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45941.607192013886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45941.607192013886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45941.607192013886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45941.607192013886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45941.607192013886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45941.607192013886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45941.607192013886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45941.607192013886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45941.607192013886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45941.607192013886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45941.607192013886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45941.607192013886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45941.607192013886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45941.607192013886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45941.607192013886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45941.607192013886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45941.607192013886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45941.607192013886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45941.607192013886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45941.607192013886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45941.607192013886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45941.607192013886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45941.607192013886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45941.607192013886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45941.607192013886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45941.607192013886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45941.607192013886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45941.607192013886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45941.607192013886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45941.607192013886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45941.607192013886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45941.607192013886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45941.607192013886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45941.607192013886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45941.607192013886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45941.607192013886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45941.607192013886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45941.607192013886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45941.607192013886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45941.607192013886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45941.607192013886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45941.607192013886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45941.607192013886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45941.607192013886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45941.607192013886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45941.607192013886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45941.607192013886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45941.607192013886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45941.607192013886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45941.607192013886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45941.607192013886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45941.607192013886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45941.607192013886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45941.607192013886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45941.607192013886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45941.607192013886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45941.607192013886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45941.607192013886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45941.607192013886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45941.607192013886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45941.607192013886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45941.607192013886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45941.607192013886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45941.607192013886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45941.607192013886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45941.607192013886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45941.607192013886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45941.607192013886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45941.607192013886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45941.607192013886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45941.607192013886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45941.607192013886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45941.607192013886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45941.607192013886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45941.607192013886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45941.607192013886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45941.607192013886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45941.607192013886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45941.607192013886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45941.607192013886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45941.607192013886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45941.607192013886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45941.607192013886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45941.607192013886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45941.607192013886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45941.607192013886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45941.607192013886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45941.607192013886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45941.607192013886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45941.607192013886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45941.607192013886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45941.607192013886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45941.607192013886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45941.607192013886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45941.607192013886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45941.607192013886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45941.607192013886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45941.607192013886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45941.607192013886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45941.607192013886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45941.607192013886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45941.607192013886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45941.607192013886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45941.607192013886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45941.607192013886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45941.607192013886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45941.607192013886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45941.607192013886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45941.607192013886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45941.607192013886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45941.607192013886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45941.607192013886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45941.607192013886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45941.607192013886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45941.607192013886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45941.607192013886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45941.607192013886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45941.607192013886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45941.607192013886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45941.607192013886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45941.607192013886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45941.607192013886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45941.607192013886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45941.607192013886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45941.607192013886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45941.607192013886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45941.607192013886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45941.607192013886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45941.607192013886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45941.607192013886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45941.607192013886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45941.607192013886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45941.607192013886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45941.607192013886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45941.607192013886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45941.607192013886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45941.607192013886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45941.607192013886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45941.607192013886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45941.607192013886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45941.607192013886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45941.607192013886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45941.607192013886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45941.607192013886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45941.607192013886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45941.607192013886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45941.607192013886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45941.607192013886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45941.607192013886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45941.607192013886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45941.607192013886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45941.607192013886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45941.607192013886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45941.607192013886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45941.607192013886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45941.607192013886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45941.607192013886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45941.607192013886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45941.607192013886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45941.607192013886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45941.607192013886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45941.607192013886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45941.607192013886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45941.607192013886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45941.607192013886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45941.607192013886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45941.607192013886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45941.607192013886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45941.607192013886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45941.607192013886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45941.607192013886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45941.607192013886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45941.607192013886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45941.607192013886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45941.607192013886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45941.607192013886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45941.607192013886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45941.607192013886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45941.607192013886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45941.607192013886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45941.607192013886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45941.607192013886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45941.607192013886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45941.607192013886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45941.607192013886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45941.607192013886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45941.607192013886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45941.607192013886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45941.607192013886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45941.607192013886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45941.607192013886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45941.607192013886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45941.607192013886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45941.607192013886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45941.607192013886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45941.607192013886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45941.607192013886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45941.607192013886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45941.607192013886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45941.607192013886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45941.607192013886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45941.607192013886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45941.607192013886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45941.607192013886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45941.607192013886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45941.607192013886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45941.607192013886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45941.607192013886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45941.607192013886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45941.607192013886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45941.607192013886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45941.607192013886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45941.607192013886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45941.607192013886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45941.607192013886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45941.607192013886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45941.607192013886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45941.607192013886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45941.607192013886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45941.607192013886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45941.607192013886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45941.607192013886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45941.607192013886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45941.607192013886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45941.607192013886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45941.607192013886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45941.607192013886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45941.607192013886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45941.607192013886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45941.607192013886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45941.607192013886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45941.607192013886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45941.607192013886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45941.607192013886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45941.607192013886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45941.607192013886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45941.607192013886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45941.607192013886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45941.607192013886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45941.607192013886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45941.607192013886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45941.607192013886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45941.607192013886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45941.607192013886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45941.607192013886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45941.607192013886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45941.607192013886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45941.607192013886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45941.607192013886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45941.607192013886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45941.607192013886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45941.607192013886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45941.607192013886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45941.607192013886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45941.607192013886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45941.607192013886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45941.607192013886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45941.607192013886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45941.607192013886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45941.607192013886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45941.607192013886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45941.607192013886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45941.607192013886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45941.607192013886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45941.607192013886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45941.607192013886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45941.607192013886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45941.607192013886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45941.607192013886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45941.607192013886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45941.607192013886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45941.607192013886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45941.607192013886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45941.607192013886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45941.607192013886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45941.607192013886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45941.607192013886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45941.607192013886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45941.607192013886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45941.607192013886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45941.607192013886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45941.607192013886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45941.607192013886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45941.607192013886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45941.607192013886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45941.607192013886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45941.607192013886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45941.607192013886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45941.607192013886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45941.607192013886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45941.607192013886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45941.607192013886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45941.607192013886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45941.607192013886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45941.607192013886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45941.607192013886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45941.607192013886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45941.607192013886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45941.607192013886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45941.607192013886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45941.607192013886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45941.607192013886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45941.607192013886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45941.607192013886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45941.607192013886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45941.607192013886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45941.607192013886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45941.607192013886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45941.607192013886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45941.607192013886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45941.607192013886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45941.607192013886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45941.607192013886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45941.607192013886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45941.607192013886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45941.607192013886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45941.607192013886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45941.607192013886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45941.607192013886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45941.607192013886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45941.607192013886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45941.607192013886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45941.607192013886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45941.607192013886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45941.607192013886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45941.607192013886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45941.607192013886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45941.607192013886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45941.607192013886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45941.607192013886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45941.607192013886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45941.607192013886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45941.607192013886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45941.607192013886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45941.607192013886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45941.607192013886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45941.607192013886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45941.607192013886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45941.607192013886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45941.607192013886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45941.607192013886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45941.607192013886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45941.607192013886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45941.607192013886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45941.607192013886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45941.607192013886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45941.607192013886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45941.607192013886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45941.607192013886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45941.607192013886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45941.607192013886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45941.607192013886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45941.607192013886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45941.607192013886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45941.607192013886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45941.607192013886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45941.607192013886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45941.607192013886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45941.607192013886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45941.607192013886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45941.607192013886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45941.607192013886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45941.607192013886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45941.607192013886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45941.607192013886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45941.607192013886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45941.607192013886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45941.607192013886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45941.607192013886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45941.607192013886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45941.607192013886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45941.607192013886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45941.607192013886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45941.607192013886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45941.607192013886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45941.607192013886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45941.607192013886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45941.607192013886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45941.607192013886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45941.607192013886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45941.607192013886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45941.607192013886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45941.607192013886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45941.607192013886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45941.607192013886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45941.607192013886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45941.607192013886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45941.607192013886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45941.607192013886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45941.607192013886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45941.607192013886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45941.607192013886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45941.607192013886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45941.607192013886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45941.607192013886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45941.607192013886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45941.607192013886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45941.607192013886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45941.607192013886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45941.607192013886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45941.607192013886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45941.607192013886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45941.607192013886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45941.607192013886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45941.607192013886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45941.607192013886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45941.607192013886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45941.607192013886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45941.607192013886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45941.607192013886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45941.607192013886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45941.607192013886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45941.607192013886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45941.607192013886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45941.607192013886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45941.607192013886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45941.607192013886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45941.607192013886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45941.607192013886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45941.607192013886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45941.607192013886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45941.607192013886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45941.607192013886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45941.607192013886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45941.607192013886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45941.607192013886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45941.607192013886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45941.607192013886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45941.607192013886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45941.607192013886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45941.607192013886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45941.607192013886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45941.607192013886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45941.607192013886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45941.607192013886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45941.607192013886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45941.607192013886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45941.607192013886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45941.607192013886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45941.607192013886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45941.607192013886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45941.607192013886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45941.607192013886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45941.607192013886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45941.607192013886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45941.607192013886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45941.607192013886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45941.607192013886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45941.607192013886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45941.607192013886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45941.607192013886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45941.607192013886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45941.607192013886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45941.607192013886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45941.607192013886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45941.607192013886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45941.607192013886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45941.607192013886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45941.607192013886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45941.607192013886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45941.607192013886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45941.607192013886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45941.607192013886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45941.607192013886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45941.607192013886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45941.607192013886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45941.607192013886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45941.607192013886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45941.607192013886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45941.607192013886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45941.607192013886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45941.607192013886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45941.607192013886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45941.607192013886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45941.607192013886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45941.607192013886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45941.607192013886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45941.607192013886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45941.607192013886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45941.607192013886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45941.607192013886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45941.607192013886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45941.607192013886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45941.607192013886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45941.607192013886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45941.607192013886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45941.607192013886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45941.607192013886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45941.607192013886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45941.607192013886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45941.607192013886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45941.607192013886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45941.607192013886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45941.607192013886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45941.607192013886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45941.607192013886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45941.607192013886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45941.607192013886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45941.607192013886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45941.607192013886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45941.607192013886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45941.607192013886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45941.607192013886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45941.607192013886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45941.607192013886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45941.607192013886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45941.607192013886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45941.607192013886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45941.607192013886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45941.607192013886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45941.607192013886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45941.607192013886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45941.607192013886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45941.607192013886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45941.607192013886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45941.607192013886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45941.607192013886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45941.607192013886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45941.607192013886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45941.607192013886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45941.607192013886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45941.607192013886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45941.607192013886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45941.607192013886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45941.607192013886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45941.607192013886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45941.607192013886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45941.607192013886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45941.607192013886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45941.607192013886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45941.607192013886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45941.607192013886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45941.607192013886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45941.607192013886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45941.607192013886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45941.607192013886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45941.607192013886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45941.607192013886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45941.607192013886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45941.607192013886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45941.607192013886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45941.607192013886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45941.607192013886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45941.607192013886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45941.607192013886</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45941.607192013886</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45941.607192013886</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238.12647442128946</v>
      </c>
      <c r="H2" s="102">
        <v>45703.474768518521</v>
      </c>
      <c r="I2" s="99" t="str">
        <f>IFERROR(VLOOKUP(D2,DB!A:F,6,0),"")</f>
        <v>SCECO</v>
      </c>
      <c r="J2" s="99" t="str">
        <f>IFERROR(VLOOKUP(D2,DB!A:G,7,0),"")</f>
        <v>Dead</v>
      </c>
      <c r="K2" s="104" t="s">
        <v>39061</v>
      </c>
      <c r="L2" s="96" t="str">
        <f>IFERROR(VLOOKUP(D2,DB!A:I,9,0),"")</f>
        <v>Latis</v>
      </c>
    </row>
    <row r="3" spans="1:16" ht="15" customHeight="1">
      <c r="A3" s="124"/>
      <c r="B3" s="124" t="str">
        <f>IFERROR(VLOOKUP(D3,DB!A:K,11,0),"")</f>
        <v/>
      </c>
      <c r="C3" s="125"/>
      <c r="D3" s="126"/>
      <c r="E3" s="101"/>
      <c r="F3" s="128"/>
      <c r="G3" s="129">
        <f ca="1">IFERROR(NOW()-F3,"")</f>
        <v>45941.607192013886</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45941.607192013886</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45941.607192013886</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45941.607192013886</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45941.607192013886</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45941.607192013886</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45941.607192013886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45941.607192013886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45941.607192013886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45941.607192013886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45941.607192013886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45941.607192013886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45941.607192013886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45941.607192013886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45941.607192013886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45941.607192013886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45941.607192013886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45941.607192013886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45941.607192013886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45941.607192013886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45941.607192013886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45941.607192013886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45941.607192013886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45941.607192013886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45941.607192013886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45941.607192013886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45941.607192013886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45941.607192013886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45941.607192013886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45941.607192013886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45941.607192013886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45941.607192013886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45941.607192013886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45941.607192013886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45941.607192013886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45941.607192013886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45941.607192013886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45941.607192013886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45941.607192013886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45941.607192013886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45941.607192013886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45941.607192013886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45941.607192013886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45941.607192013886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45941.607192013886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45941.607192013886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45941.607192013886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45941.607192013886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45941.607192013886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45941.607192013886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45941.607192013886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45941.607192013886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45941.607192013886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45941.607192013886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45941.607192013886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45941.607192013886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45941.607192013886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45941.607192013886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45941.607192013886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45941.607192013886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45941.607192013886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45941.607192013886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45941.607192013886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45941.607192013886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45941.607192013886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45941.607192013886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45941.607192013886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45941.607192013886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45941.607192013886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45941.607192013886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45941.607192013886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45941.607192013886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45941.607192013886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45941.607192013886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45941.607192013886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45941.607192013886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45941.607192013886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45941.607192013886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45941.607192013886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45941.607192013886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45941.607192013886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45941.607192013886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45941.607192013886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45941.607192013886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45941.607192013886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45941.607192013886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45941.607192013886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45941.607192013886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45941.607192013886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45941.607192013886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45941.607192013886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45941.607192013886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45941.607192013886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45941.607192013886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45941.607192013886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45941.607192013886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45941.607192013886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45941.607192013886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45941.607192013886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45941.607192013886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45941.607192013886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45941.607192013886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45941.607192013886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45941.607192013886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45941.607192013886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45941.607192013886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45941.607192013886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45941.607192013886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45941.607192013886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45941.607192013886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45941.607192013886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45941.607192013886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45941.607192013886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45941.607192013886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45941.607192013886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45941.607192013886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45941.607192013886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45941.607192013886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45941.607192013886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45941.607192013886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45941.607192013886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45941.607192013886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45941.607192013886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45941.607192013886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45941.607192013886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45941.607192013886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45941.607192013886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45941.607192013886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45941.607192013886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45941.607192013886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45941.607192013886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45941.607192013886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45941.607192013886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45941.607192013886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45941.607192013886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45941.607192013886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45941.607192013886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45941.607192013886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45941.607192013886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45941.607192013886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45941.607192013886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45941.607192013886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45941.607192013886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45941.607192013886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45941.607192013886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45941.607192013886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45941.607192013886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45941.607192013886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45941.607192013886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45941.607192013886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45941.607192013886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45941.607192013886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45941.607192013886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45941.607192013886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45941.607192013886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45941.607192013886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45941.607192013886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45941.607192013886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45941.607192013886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45941.607192013886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45941.607192013886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45941.607192013886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45941.607192013886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45941.607192013886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45941.607192013886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45941.607192013886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45941.607192013886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45941.607192013886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45941.607192013886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45941.607192013886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45941.607192013886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45941.607192013886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45941.607192013886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45941.607192013886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45941.607192013886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45941.607192013886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45941.607192013886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45941.607192013886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45941.607192013886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45941.607192013886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45941.607192013886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45941.607192013886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45941.607192013886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45941.607192013886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45941.607192013886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45941.607192013886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45941.607192013886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45941.607192013886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45941.607192013886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45941.607192013886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45941.607192013886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45941.607192013886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45941.607192013886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45941.607192013886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45941.607192013886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45941.607192013886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45941.607192013886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45941.607192013886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45941.607192013886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45941.607192013886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45941.607192013886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45941.607192013886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45941.607192013886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45941.607192013886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45941.607192013886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45941.607192013886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45941.607192013886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45941.607192013886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45941.607192013886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45941.607192013886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45941.607192013886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45941.607192013886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45941.607192013886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45941.607192013886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45941.607192013886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45941.607192013886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45941.607192013886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45941.607192013886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45941.607192013886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45941.607192013886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45941.607192013886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45941.607192013886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45941.607192013886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45941.607192013886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45941.607192013886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45941.607192013886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45941.607192013886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45941.607192013886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45941.607192013886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45941.607192013886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45941.607192013886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45941.607192013886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45941.607192013886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45941.607192013886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45941.607192013886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45941.607192013886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45941.607192013886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45941.607192013886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45941.607192013886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45941.607192013886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45941.607192013886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45941.607192013886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45941.607192013886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45941.607192013886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45941.607192013886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45941.607192013886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45941.607192013886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45941.607192013886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45941.607192013886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45941.607192013886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45941.607192013886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45941.607192013886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45941.607192013886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45941.607192013886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45941.607192013886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45941.607192013886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45941.607192013886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45941.607192013886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45941.607192013886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45941.607192013886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45941.607192013886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45941.607192013886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45941.607192013886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45941.607192013886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45941.607192013886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45941.607192013886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45941.607192013886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45941.607192013886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45941.607192013886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45941.607192013886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45941.607192013886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45941.607192013886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45941.607192013886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45941.607192013886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45941.607192013886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45941.607192013886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45941.607192013886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45941.607192013886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45941.607192013886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45941.607192013886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45941.607192013886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45941.607192013886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45941.607192013886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45941.607192013886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45941.607192013886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45941.607192013886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45941.607192013886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45941.607192013886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45941.607192013886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45941.607192013886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45941.607192013886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45941.607192013886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45941.607192013886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45941.607192013886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45941.607192013886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45941.607192013886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45941.607192013886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45941.607192013886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45941.607192013886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45941.607192013886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45941.607192013886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45941.607192013886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45941.607192013886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45941.607192013886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45941.607192013886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45941.607192013886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45941.607192013886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45941.607192013886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45941.607192013886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45941.607192013886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45941.607192013886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45941.607192013886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45941.607192013886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45941.607192013886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45941.607192013886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45941.607192013886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45941.607192013886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45941.607192013886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45941.607192013886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45941.607192013886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45941.607192013886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45941.607192013886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45941.607192013886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45941.607192013886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45941.607192013886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45941.607192013886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45941.607192013886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45941.607192013886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45941.607192013886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45941.607192013886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45941.607192013886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45941.607192013886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45941.607192013886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45941.607192013886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45941.607192013886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45941.607192013886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45941.607192013886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45941.607192013886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45941.607192013886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45941.607192013886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45941.607192013886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45941.607192013886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45941.607192013886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45941.607192013886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45941.607192013886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45941.607192013886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45941.607192013886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45941.607192013886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45941.607192013886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45941.607192013886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45941.607192013886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45941.607192013886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45941.607192013886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45941.607192013886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45941.607192013886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45941.607192013886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45941.607192013886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45941.607192013886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45941.607192013886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45941.607192013886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45941.607192013886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45941.607192013886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45941.607192013886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45941.607192013886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45941.607192013886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45941.607192013886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45941.607192013886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45941.607192013886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45941.607192013886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45941.607192013886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45941.607192013886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45941.607192013886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45941.607192013886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45941.607192013886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45941.607192013886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45941.607192013886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45941.607192013886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45941.607192013886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45941.607192013886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45941.607192013886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45941.607192013886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45941.607192013886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45941.607192013886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45941.607192013886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45941.607192013886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45941.607192013886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45941.607192013886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45941.607192013886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45941.607192013886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45941.607192013886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45941.607192013886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45941.607192013886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45941.607192013886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45941.607192013886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45941.607192013886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45941.607192013886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45941.607192013886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45941.607192013886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45941.607192013886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45941.607192013886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45941.607192013886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45941.607192013886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45941.607192013886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45941.607192013886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45941.607192013886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45941.607192013886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45941.607192013886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45941.607192013886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45941.607192013886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45941.607192013886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45941.607192013886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45941.607192013886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45941.607192013886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45941.607192013886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45941.607192013886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45941.607192013886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45941.607192013886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45941.607192013886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45941.607192013886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45941.607192013886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45941.607192013886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45941.607192013886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45941.607192013886</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45941.607192013886</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45941.607192013886</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45941.607192013886</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45941.607192013886</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39062</v>
      </c>
      <c r="B2" s="37" t="str">
        <f>IFERROR(VLOOKUP(D2,DB!A:K,11,0),"")</f>
        <v>R5</v>
      </c>
      <c r="C2" s="37">
        <v>3</v>
      </c>
      <c r="D2" s="123" t="s">
        <v>36000</v>
      </c>
      <c r="E2" s="37" t="s">
        <v>38964</v>
      </c>
      <c r="F2" s="38">
        <v>45891.832060185188</v>
      </c>
      <c r="G2" s="155">
        <f ca="1">IFERROR(NOW()-F2,"")</f>
        <v>49.77513182869734</v>
      </c>
      <c r="H2" s="38">
        <v>45891.790393518517</v>
      </c>
      <c r="I2" s="37" t="str">
        <f>IFERROR(VLOOKUP(D2,DB!A:F,6,0),"")</f>
        <v>Generator-SG</v>
      </c>
      <c r="J2" s="37" t="str">
        <f>IFERROR(VLOOKUP(D2,DB!A:G,7,0),"")</f>
        <v>Vandalized</v>
      </c>
      <c r="K2" s="37" t="s">
        <v>39063</v>
      </c>
      <c r="L2" s="37" t="str">
        <f>IFERROR(VLOOKUP(D2,DB!A:I,9,0),"")</f>
        <v>Latis</v>
      </c>
      <c r="M2" s="122"/>
    </row>
    <row r="3" spans="1:13" ht="30.75">
      <c r="A3" s="37" t="s">
        <v>39064</v>
      </c>
      <c r="B3" s="37" t="str">
        <f>IFERROR(VLOOKUP(D3,DB!A:K,11,0),"")</f>
        <v>R5</v>
      </c>
      <c r="C3" s="37">
        <v>1</v>
      </c>
      <c r="D3" s="37" t="s">
        <v>31295</v>
      </c>
      <c r="E3" s="37" t="s">
        <v>38969</v>
      </c>
      <c r="F3" s="38">
        <v>45926.188877314817</v>
      </c>
      <c r="G3" s="155">
        <f t="shared" ref="G3" ca="1" si="0">IFERROR(NOW()-F3,"")</f>
        <v>15.418314699069015</v>
      </c>
      <c r="H3" s="38">
        <v>45926.158159722225</v>
      </c>
      <c r="I3" s="37" t="str">
        <f>IFERROR(VLOOKUP(D3,DB!A:F,6,0),"")</f>
        <v>SCECO</v>
      </c>
      <c r="J3" s="37" t="str">
        <f>IFERROR(VLOOKUP(D3,DB!A:G,7,0),"")</f>
        <v>Good</v>
      </c>
      <c r="K3" s="37" t="s">
        <v>39065</v>
      </c>
      <c r="L3" s="37" t="str">
        <f>IFERROR(VLOOKUP(D3,DB!A:I,9,0),"")</f>
        <v>Latis</v>
      </c>
      <c r="M3" s="122"/>
    </row>
    <row r="4" spans="1:13" ht="15">
      <c r="A4" s="37"/>
      <c r="B4" s="37" t="str">
        <f>IFERROR(VLOOKUP(D4,DB!A:K,11,0),"")</f>
        <v>R5</v>
      </c>
      <c r="C4" s="37"/>
      <c r="D4" s="37" t="s">
        <v>38322</v>
      </c>
      <c r="E4" s="37"/>
      <c r="F4" s="38"/>
      <c r="G4" s="39">
        <f t="shared" ref="G4:G30" ca="1" si="1">IFERROR(NOW()-F4,"")</f>
        <v>45941.607192013886</v>
      </c>
      <c r="H4" s="38"/>
      <c r="I4" s="37" t="str">
        <f>IFERROR(VLOOKUP(D4,DB!A:F,6,0),"")</f>
        <v>SCECO</v>
      </c>
      <c r="J4" s="37" t="str">
        <f>IFERROR(VLOOKUP(D4,DB!A:G,7,0),"")</f>
        <v>Haj Removal</v>
      </c>
      <c r="K4" s="37"/>
      <c r="L4" s="37" t="str">
        <f>IFERROR(VLOOKUP(D4,DB!A:I,9,0),"")</f>
        <v>Latis</v>
      </c>
    </row>
    <row r="5" spans="1:13" ht="15">
      <c r="A5" s="37"/>
      <c r="B5" s="37" t="str">
        <f>IFERROR(VLOOKUP(D5,DB!A:K,11,0),"")</f>
        <v/>
      </c>
      <c r="C5" s="37"/>
      <c r="D5" s="37"/>
      <c r="E5" s="37"/>
      <c r="F5" s="38"/>
      <c r="G5" s="39">
        <f t="shared" ca="1" si="1"/>
        <v>45941.607192013886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45941.607192013886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45941.607192013886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45941.607192013886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45941.607192013886</v>
      </c>
      <c r="H9" s="38"/>
      <c r="I9" s="37" t="str">
        <f>IFERROR(VLOOKUP(D9,DB!A:F,6,0),"")</f>
        <v/>
      </c>
      <c r="J9" s="37" t="str">
        <f>IFERROR(VLOOKUP(D9,DB!A:G,7,0),"")</f>
        <v/>
      </c>
      <c r="K9" s="37"/>
      <c r="L9" s="37" t="str">
        <f>IFERROR(VLOOKUP(D9,DB!A:I,9,0),"")</f>
        <v/>
      </c>
    </row>
    <row r="10" spans="1:13" ht="15">
      <c r="A10" s="81"/>
      <c r="B10" s="81" t="str">
        <f>IFERROR(VLOOKUP(D10,DB!A:K,11,0),"")</f>
        <v>R5</v>
      </c>
      <c r="C10" s="81"/>
      <c r="D10" s="81" t="s">
        <v>38322</v>
      </c>
      <c r="E10" s="81"/>
      <c r="F10" s="120"/>
      <c r="G10" s="121">
        <f t="shared" ca="1" si="1"/>
        <v>45941.607192013886</v>
      </c>
      <c r="H10" s="120"/>
      <c r="I10" s="81" t="str">
        <f>IFERROR(VLOOKUP(D10,DB!A:F,6,0),"")</f>
        <v>SCECO</v>
      </c>
      <c r="J10" s="81" t="str">
        <f>IFERROR(VLOOKUP(D10,DB!A:G,7,0),"")</f>
        <v>Haj Removal</v>
      </c>
      <c r="K10" s="81"/>
      <c r="L10" s="81" t="str">
        <f>IFERROR(VLOOKUP(D10,DB!A:I,9,0),"")</f>
        <v>Latis</v>
      </c>
    </row>
    <row r="11" spans="1:13" ht="15">
      <c r="A11" s="37"/>
      <c r="B11" s="37" t="str">
        <f>IFERROR(VLOOKUP(D11,DB!A:K,11,0),"")</f>
        <v/>
      </c>
      <c r="C11" s="37"/>
      <c r="D11" s="37"/>
      <c r="E11" s="37"/>
      <c r="F11" s="38"/>
      <c r="G11" s="39">
        <f t="shared" ca="1" si="1"/>
        <v>45941.607192013886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45941.607192013886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45941.607192013886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45941.607192013886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45941.607192013886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45941.607192013886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45941.607192013886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45941.607192013886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45941.607192013886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45941.607192013886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45941.607192013886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45941.607192013886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45941.607192013886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45941.607192013886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45941.607192013886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45941.607192013886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45941.607192013886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45941.607192013886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45941.607192013886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45941.607192013886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2">IFERROR(NOW()-F31,"")</f>
        <v>45941.607192013886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45941.607192013886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45941.607192013886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45941.607192013886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45941.607192013886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45941.607192013886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45941.607192013886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45941.607192013886</v>
      </c>
      <c r="H38" s="38"/>
      <c r="I38" s="37" t="str">
        <f>IFERROR(VLOOKUP(D38,DB!A:F,6,0),"")</f>
        <v/>
      </c>
      <c r="J38" s="37" t="str">
        <f>IFERROR(VLOOKUP(D38,DB!A:G,7,0),"")</f>
        <v/>
      </c>
      <c r="K38" s="37"/>
      <c r="L38" s="37" t="str">
        <f>IFERROR(VLOOKUP(D38,DB!A:I,9,0),"")</f>
        <v/>
      </c>
    </row>
    <row r="39" spans="1:12" ht="15">
      <c r="A39" s="81"/>
      <c r="B39" s="81" t="str">
        <f>IFERROR(VLOOKUP(D39,DB!A:K,11,0),"")</f>
        <v/>
      </c>
      <c r="C39" s="81"/>
      <c r="D39" s="81"/>
      <c r="E39" s="81"/>
      <c r="F39" s="120"/>
      <c r="G39" s="121">
        <f t="shared" ca="1" si="2"/>
        <v>45941.607192013886</v>
      </c>
      <c r="H39" s="120"/>
      <c r="I39" s="81" t="str">
        <f>IFERROR(VLOOKUP(D39,DB!A:F,6,0),"")</f>
        <v/>
      </c>
      <c r="J39" s="81" t="str">
        <f>IFERROR(VLOOKUP(D39,DB!A:G,7,0),"")</f>
        <v/>
      </c>
      <c r="K39" s="81"/>
      <c r="L39" s="81" t="str">
        <f>IFERROR(VLOOKUP(D39,DB!A:I,9,0),"")</f>
        <v/>
      </c>
    </row>
    <row r="40" spans="1:12" ht="15">
      <c r="A40" s="37"/>
      <c r="B40" s="37" t="str">
        <f>IFERROR(VLOOKUP(D40,DB!A:K,11,0),"")</f>
        <v/>
      </c>
      <c r="C40" s="37"/>
      <c r="D40" s="37"/>
      <c r="E40" s="37"/>
      <c r="F40" s="38"/>
      <c r="G40" s="39">
        <f t="shared" ca="1" si="2"/>
        <v>45941.607192013886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45941.607192013886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45941.607192013886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45941.607192013886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45941.607192013886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45941.607192013886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45941.607192013886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45941.607192013886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45941.607192013886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45941.607192013886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45941.607192013886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45941.607192013886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45941.607192013886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45941.607192013886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45941.607192013886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45941.607192013886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45941.607192013886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45941.607192013886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45941.607192013886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45941.607192013886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45941.607192013886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45941.607192013886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45941.607192013886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3">IFERROR(NOW()-F63,"")</f>
        <v>45941.607192013886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45941.607192013886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45941.607192013886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45941.607192013886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45941.607192013886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45941.607192013886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45941.607192013886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45941.607192013886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45941.607192013886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45941.607192013886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45941.607192013886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45941.607192013886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45941.607192013886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45941.607192013886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45941.607192013886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45941.607192013886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45941.607192013886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45941.607192013886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45941.607192013886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45941.607192013886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45941.607192013886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45941.607192013886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45941.607192013886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45941.607192013886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45941.607192013886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45941.607192013886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45941.607192013886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45941.607192013886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45941.607192013886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45941.607192013886</v>
      </c>
      <c r="H92" s="38"/>
      <c r="I92" s="37" t="str">
        <f>IFERROR(VLOOKUP(D92,DB!A:F,6,0),"")</f>
        <v/>
      </c>
      <c r="J92" s="37" t="str">
        <f>IFERROR(VLOOKUP(D92,DB!A:G,7,0),"")</f>
        <v/>
      </c>
      <c r="K92" s="37"/>
      <c r="L92" s="37" t="str">
        <f>IFERROR(VLOOKUP(D92,DB!A:I,9,0),"")</f>
        <v/>
      </c>
    </row>
    <row r="93" spans="1:12" ht="15">
      <c r="A93" s="81"/>
      <c r="B93" s="81" t="str">
        <f>IFERROR(VLOOKUP(D93,DB!A:K,11,0),"")</f>
        <v/>
      </c>
      <c r="C93" s="81"/>
      <c r="D93" s="81"/>
      <c r="E93" s="81"/>
      <c r="F93" s="120"/>
      <c r="G93" s="121">
        <f t="shared" ca="1" si="3"/>
        <v>45941.607192013886</v>
      </c>
      <c r="H93" s="120"/>
      <c r="I93" s="81" t="str">
        <f>IFERROR(VLOOKUP(D93,DB!A:F,6,0),"")</f>
        <v/>
      </c>
      <c r="J93" s="81" t="str">
        <f>IFERROR(VLOOKUP(D93,DB!A:G,7,0),"")</f>
        <v/>
      </c>
      <c r="K93" s="81"/>
      <c r="L93" s="81" t="str">
        <f>IFERROR(VLOOKUP(D93,DB!A:I,9,0),"")</f>
        <v/>
      </c>
    </row>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5" ht="15"/>
    <row r="756" ht="15"/>
    <row r="763" ht="15"/>
    <row r="766" ht="15"/>
    <row r="768" ht="15"/>
    <row r="771" ht="15"/>
    <row r="779" ht="15"/>
    <row r="780" ht="15"/>
    <row r="782" ht="15"/>
    <row r="783" ht="15"/>
    <row r="787" ht="15"/>
    <row r="788" ht="15"/>
    <row r="790" ht="15"/>
    <row r="791" ht="15"/>
    <row r="792" ht="15"/>
    <row r="793" ht="15"/>
    <row r="794" ht="15"/>
    <row r="795" ht="15"/>
    <row r="796" ht="15"/>
    <row r="797"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4" ht="15"/>
    <row r="892" ht="15"/>
    <row r="893" ht="15"/>
    <row r="895" ht="15"/>
    <row r="896" ht="15"/>
    <row r="897" ht="15"/>
    <row r="899" ht="15"/>
    <row r="900" ht="15"/>
    <row r="904" ht="15"/>
    <row r="905" ht="15"/>
    <row r="907" ht="15"/>
    <row r="908" ht="15"/>
    <row r="910" ht="15"/>
    <row r="911" ht="15"/>
    <row r="912" ht="15"/>
    <row r="913" ht="15"/>
    <row r="914" ht="15"/>
    <row r="915" ht="15"/>
    <row r="916" ht="15"/>
    <row r="917" ht="15"/>
    <row r="918" ht="15"/>
    <row r="920" ht="15"/>
    <row r="921"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3" ht="15"/>
    <row r="964" ht="15"/>
    <row r="966" ht="15"/>
    <row r="967" ht="15"/>
    <row r="968" ht="15"/>
    <row r="969" ht="15"/>
    <row r="970" ht="15"/>
    <row r="971" ht="15"/>
    <row r="972" ht="15"/>
    <row r="973" ht="15"/>
    <row r="975" ht="15"/>
    <row r="976" ht="15"/>
    <row r="978" ht="15"/>
    <row r="979" ht="15"/>
    <row r="982" ht="15"/>
    <row r="983" ht="15"/>
    <row r="986" ht="15"/>
    <row r="989" ht="15"/>
    <row r="990" ht="15"/>
    <row r="992" ht="15"/>
    <row r="993" ht="15"/>
    <row r="995" ht="15"/>
    <row r="996" ht="15"/>
    <row r="998" ht="15"/>
    <row r="999" ht="15"/>
    <row r="1001" ht="15"/>
    <row r="1002" ht="15"/>
    <row r="1003" ht="15"/>
    <row r="1004" ht="15"/>
    <row r="1005" ht="15"/>
    <row r="1006" ht="15"/>
    <row r="1007" ht="15"/>
    <row r="1008" ht="15"/>
    <row r="1009" ht="15"/>
    <row r="1010" ht="15"/>
    <row r="1011" ht="15"/>
    <row r="1012" ht="15"/>
    <row r="1013" ht="15"/>
    <row r="1014" ht="15"/>
    <row r="1015" ht="15"/>
    <row r="1016" ht="15"/>
    <row r="1017" ht="15"/>
    <row r="1020" ht="15"/>
    <row r="1191" ht="15"/>
    <row r="1192" ht="15"/>
    <row r="1194" ht="15"/>
    <row r="1195" ht="15"/>
    <row r="1202" ht="15"/>
    <row r="1203" ht="15"/>
    <row r="1204" ht="15"/>
    <row r="1205" ht="15"/>
    <row r="1206" ht="15"/>
    <row r="1207" ht="15"/>
    <row r="1210" ht="15"/>
    <row r="1211" ht="15"/>
    <row r="1212" ht="15"/>
    <row r="1213" ht="15"/>
    <row r="1214" ht="15"/>
    <row r="1215" ht="15"/>
    <row r="1216"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9" ht="15"/>
    <row r="1266" ht="15"/>
    <row r="1269" ht="15"/>
    <row r="1270" ht="15"/>
    <row r="1272" ht="15"/>
    <row r="1273" ht="15"/>
    <row r="1274" ht="15"/>
    <row r="1277" ht="15"/>
    <row r="1278" ht="15"/>
    <row r="1281" ht="15"/>
    <row r="1283" ht="15"/>
    <row r="1284" ht="15"/>
    <row r="1286" ht="15"/>
    <row r="1287" ht="15"/>
    <row r="1289" ht="15"/>
    <row r="1290"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6" ht="15"/>
    <row r="1324"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48" ht="15"/>
    <row r="1349" ht="15"/>
    <row r="1350" ht="15"/>
    <row r="1352" ht="15"/>
    <row r="1353" ht="15"/>
    <row r="1354" ht="15"/>
    <row r="1355" ht="15"/>
    <row r="1356" ht="15"/>
    <row r="1357" ht="15"/>
    <row r="1358" ht="15"/>
    <row r="1359" ht="15"/>
    <row r="1360" ht="15"/>
    <row r="1363" ht="15"/>
    <row r="1364" ht="15"/>
    <row r="1366" ht="15"/>
    <row r="1367" ht="15"/>
    <row r="1368" ht="15"/>
    <row r="1369" ht="15"/>
    <row r="1371" ht="15"/>
    <row r="1373" ht="15"/>
    <row r="1377" ht="15"/>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14.83434479166317</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2.0781295138876885</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7.7262197916643345</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0.58323368055425817</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1</v>
      </c>
      <c r="D6" s="106" t="s">
        <v>37777</v>
      </c>
      <c r="E6" s="153" t="s">
        <v>38964</v>
      </c>
      <c r="F6" s="110">
        <v>45941.521770833337</v>
      </c>
      <c r="G6" s="78">
        <f ca="1">IFERROR(NOW()-F6,"-")</f>
        <v>8.5421180549019482E-2</v>
      </c>
      <c r="H6" s="110">
        <v>45941.515902777777</v>
      </c>
      <c r="I6" s="106" t="str">
        <f>IFERROR(VLOOKUP(D6,DB!A:F,6,0),"")</f>
        <v>Generator-SG</v>
      </c>
      <c r="J6" s="105" t="str">
        <f>IFERROR(VLOOKUP(D6,DB!A:G,7,0),"")</f>
        <v>Vandalized</v>
      </c>
      <c r="K6" s="111" t="s">
        <v>39075</v>
      </c>
      <c r="L6" s="112" t="str">
        <f>IFERROR(VLOOKUP(D6,DB!A:I,9,0),"")</f>
        <v>Latis</v>
      </c>
    </row>
    <row r="7" spans="1:16383" ht="31.5" customHeight="1">
      <c r="A7"/>
      <c r="B7" s="106" t="str">
        <f>IFERROR(VLOOKUP(D7,DB!A:K,11,0),"")</f>
        <v/>
      </c>
      <c r="C7" s="108"/>
      <c r="D7" s="106"/>
      <c r="E7" s="109"/>
      <c r="F7" s="110"/>
      <c r="G7" s="78">
        <f ca="1">IFERROR(NOW()-F7,"-")</f>
        <v>45941.607192013886</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45941.607192013886</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45941.607192013886</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45941.607192013886</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45941.607192013886</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45941.607192013886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45941.607192013886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45941.607192013886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45941.607192013886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45941.607192013886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45941.607192013886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45941.607192013886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45941.607192013886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45941.607192013886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45941.607192013886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45941.607192013886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45941.607192013886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45941.607192013886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45941.607192013886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45941.607192013886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45941.607192013886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45941.607192013886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45941.607192013886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45941.607192013886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45941.607192013886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45941.607192013886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45941.607192013886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45941.607192013886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45941.607192013886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45941.607192013886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45941.607192013886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45941.607192013886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45941.607192013886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45941.607192013886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45941.607192013886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45941.607192013886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45941.607192013886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45941.607192013886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45941.607192013886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45941.607192013886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45941.607192013886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45941.607192013886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45941.607192013886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45941.607192013886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45941.607192013886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45941.607192013886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45941.607192013886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45941.607192013886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45941.607192013886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45941.607192013886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45941.607192013886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45941.607192013886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45941.607192013886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45941.607192013886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45941.607192013886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45941.607192013886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45941.607192013886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45941.607192013886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45941.607192013886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45941.607192013886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45941.607192013886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45941.607192013886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45941.607192013886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45941.607192013886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45941.607192013886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45941.607192013886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45941.607192013886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45941.607192013886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45941.607192013886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45941.607192013886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45941.607192013886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45941.607192013886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45941.607192013886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45941.607192013886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45941.607192013886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45941.607192013886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45941.607192013886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45941.607192013886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45941.607192013886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45941.607192013886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45941.607192013886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45941.607192013886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45941.607192013886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45941.607192013886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45941.607192013886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45941.607192013886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45941.607192013886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45941.607192013886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45941.607192013886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45941.607192013886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45941.607192013886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45941.607192013886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45941.607192013886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45941.607192013886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45941.607192013886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45941.607192013886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45941.607192013886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45941.607192013886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45941.607192013886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45941.607192013886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45941.607192013886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45941.607192013886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45941.607192013886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45941.607192013886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45941.607192013886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45941.607192013886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45941.607192013886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45941.607192013886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45941.607192013886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45941.607192013886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45941.607192013886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45941.607192013886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45941.607192013886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45941.607192013886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45941.607192013886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45941.607192013886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45941.607192013886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45941.607192013886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45941.607192013886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45941.607192013886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45941.607192013886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45941.607192013886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45941.607192013886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45941.607192013886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45941.607192013886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45941.607192013886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45941.607192013886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45941.607192013886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45941.607192013886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45941.607192013886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45941.607192013886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45941.607192013886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45941.607192013886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45941.607192013886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45941.607192013886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45941.607192013886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45941.607192013886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45941.607192013886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45941.607192013886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45941.607192013886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45941.607192013886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45941.607192013886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45941.607192013886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45941.607192013886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45941.607192013886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45941.607192013886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45941.607192013886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45941.607192013886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45941.607192013886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45941.607192013886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45941.607192013886</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45941.607192013886</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45941.607192013886</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45941.607192013886</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45941.607192013886</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45941.607192013886</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45941.607192013886</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45941.607192013886</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45941.607192013886</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45941.607192013886</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45941.607192013886</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45941.607192013886</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2025-10-11T11:34:37Z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