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79" documentId="13_ncr:1_{F6CB121F-512D-4AA6-A0C1-0FB36C537598}" xr6:coauthVersionLast="47" xr6:coauthVersionMax="47" xr10:uidLastSave="{CB745317-E3A3-4CC1-AF25-B12ABFD571C8}"/>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I2" i="6"/>
  <c r="I5" i="6"/>
  <c r="L2" i="6"/>
  <c r="L5" i="6"/>
  <c r="L4" i="6"/>
  <c r="J5" i="6"/>
  <c r="J2" i="6"/>
  <c r="J4" i="6"/>
  <c r="I4" i="6"/>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L4" i="5"/>
  <c r="L5" i="5"/>
  <c r="L6" i="5"/>
  <c r="L7" i="5"/>
  <c r="L8" i="5"/>
  <c r="J4" i="5"/>
  <c r="J5" i="5"/>
  <c r="J6" i="5"/>
  <c r="J7" i="5"/>
  <c r="J8" i="5"/>
  <c r="I4" i="5"/>
  <c r="I5" i="5"/>
  <c r="I6" i="5"/>
  <c r="I7" i="5"/>
  <c r="I8" i="5"/>
  <c r="B4" i="5"/>
  <c r="B5" i="5"/>
  <c r="B6" i="5"/>
  <c r="B7" i="5"/>
  <c r="B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<sst xmlns="http://schemas.openxmlformats.org/spreadsheetml/2006/main" count="178588" uniqueCount="39079">
  <si>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</si>
  <si>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</si>
  <si>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</si>
  <si>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</si>
  <si>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</si>
  <si>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</si>
  <si>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</si>
  <si>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</si>
  <si>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</si>
  <si>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</si>
  <si>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</si>
  <si>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</si>
  <si>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</si>
  <si>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</si>
  <si>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</si>
  <si>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</si>
  <si>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</si>
  <si>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</si>
  <si>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</si>
  <si>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</si>
  <si>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</si>
  <si>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</si>
  <si>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</si>
  <si>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</si>
  <si>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</si>
  <si>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</si>
  <si>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</si>
  <si>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</si>
  <si>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</si>
  <si>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</si>
  <si>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</si>
  <si>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</si>
  <si>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</si>
  <si>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</si>
  <si>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</si>
  <si>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</si>
  <si>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</si>
  <si>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</si>
  <si>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</si>
  <si>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</si>
  <si>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</si>
  <si>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</si>
  <si>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</si>
  <si>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</si>
  <si>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</si>
  <si>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</si>
  <si>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</si>
  <si>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</si>
  <si>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</si>
  <si>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</si>
  <si>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</si>
  <si>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</si>
  <si>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</si>
  <si>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</si>
  <si>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</si>
  <si>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</si>
  <si>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</si>
  <si>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</si>
  <si>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</si>
  <si>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</si>
  <si>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</si>
  <si>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</si>
  <si>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</si>
  <si>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</si>
  <si>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</si>
  <si>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</si>
  <si>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</si>
  <si>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</si>
  <si>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</si>
  <si>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</si>
  <si>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</si>
  <si>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</si>
  <si>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</si>
  <si>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</si>
  <si>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</si>
  <si>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</si>
  <si>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</si>
  <si>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</si>
  <si>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</si>
  <si>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</si>
  <si>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</si>
  <si>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</si>
  <si>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</si>
  <si>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</si>
  <si>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</si>
  <si>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</si>
  <si>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</si>
  <si>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</si>
  <si>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</si>
  <si>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</si>
  <si>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</si>
  <si>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</si>
  <si>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</si>
  <si>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</si>
  <si>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</si>
  <si>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</si>
  <si>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</si>
  <si>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</si>
  <si>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</si>
  <si>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</si>
  <si>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</si>
  <si>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</si>
  <si>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</si>
  <si>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</si>
  <si>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</si>
  <si>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</si>
  <si>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</si>
  <si>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</si>
  <si>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</si>
  <si>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</si>
  <si>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</si>
  <si>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</si>
  <si>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</si>
  <si>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</si>
  <si>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</si>
  <si>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</si>
  <si>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</si>
  <si>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</si>
  <si>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</si>
  <si>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</si>
  <si>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</si>
  <si>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</si>
  <si>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</si>
  <si>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</si>
  <si>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</si>
  <si>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</si>
  <si>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</si>
  <si>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</si>
  <si>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</si>
  <si>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</si>
  <si>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</si>
  <si>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</si>
  <si>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</si>
  <si>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</si>
  <si>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</si>
  <si>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</si>
  <si>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</si>
  <si>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</si>
  <si>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</si>
  <si>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</si>
  <si>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</si>
  <si>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</si>
  <si>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</si>
  <si>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</si>
  <si>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</si>
  <si>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</si>
  <si>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</si>
  <si>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</si>
  <si>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</si>
  <si>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</si>
  <si>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</si>
  <si>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</si>
  <si>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</si>
  <si>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</si>
  <si>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</si>
  <si>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</si>
  <si>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</si>
  <si>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</si>
  <si>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</si>
  <si>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</si>
  <si>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</si>
  <si>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</si>
  <si>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</si>
  <si>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</si>
  <si>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</si>
  <si>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</si>
  <si>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</si>
  <si>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</si>
  <si>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</si>
  <si>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</si>
  <si>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</si>
  <si>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</si>
  <si>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</si>
  <si>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</si>
  <si>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</si>
  <si>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</si>
  <si>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</si>
  <si>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</si>
  <si>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</si>
  <si>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</si>
  <si>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</si>
  <si>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</si>
  <si>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</si>
  <si>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</si>
  <si>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</si>
  <si>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</si>
  <si>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</si>
  <si>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</si>
  <si>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</si>
  <si>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</si>
  <si>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</si>
  <si>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</si>
  <si>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</si>
  <si>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</si>
  <si>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</si>
  <si>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</si>
  <si>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</si>
  <si>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</si>
  <si>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</si>
  <si>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</si>
  <si>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</si>
  <si>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</si>
  <si>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</si>
  <si>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</si>
  <si>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</si>
  <si>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</si>
  <si>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</si>
  <si>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</si>
  <si>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</si>
  <si>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</si>
  <si>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</si>
  <si>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</si>
  <si>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</si>
  <si>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</si>
  <si>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</si>
  <si>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</si>
  <si>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</si>
  <si>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</si>
  <si>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</si>
  <si>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</si>
  <si>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</si>
  <si>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</si>
  <si>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</si>
  <si>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</si>
  <si>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</si>
  <si>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</si>
  <si>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</si>
  <si>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</si>
  <si>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</si>
  <si>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</si>
  <si>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</si>
  <si>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</si>
  <si>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</si>
  <si>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</si>
  <si>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</si>
  <si>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</si>
  <si>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</si>
  <si>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</si>
  <si>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</si>
  <si>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</si>
  <si>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</si>
  <si>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</si>
  <si>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</si>
  <si>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</si>
  <si>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</si>
  <si>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</si>
  <si>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</si>
  <si>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</si>
  <si>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</si>
  <si>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</si>
  <si>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</si>
  <si>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</si>
  <si>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</si>
  <si>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</si>
  <si>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</si>
  <si>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</si>
  <si>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</si>
  <si>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</si>
  <si>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</si>
  <si>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</si>
  <si>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</si>
  <si>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</si>
  <si>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</si>
  <si>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</si>
  <si>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</si>
  <si>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</si>
  <si>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</si>
  <si>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</si>
  <si>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</si>
  <si>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</si>
  <si>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</si>
  <si>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</si>
  <si>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</si>
  <si>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</si>
  <si>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</si>
  <si>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</si>
  <si>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</si>
  <si>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</si>
  <si>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</si>
  <si>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</si>
  <si>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</si>
  <si>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</si>
  <si>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</si>
  <si>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</si>
  <si>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</si>
  <si>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</si>
  <si>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</si>
  <si>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</si>
  <si>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</si>
  <si>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</si>
  <si>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</si>
  <si>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</si>
  <si>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</si>
  <si>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</si>
  <si>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</si>
  <si>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</si>
  <si>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</si>
  <si>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</si>
  <si>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</si>
  <si>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</si>
  <si>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</si>
  <si>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</si>
  <si>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</si>
  <si>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</si>
  <si>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</si>
  <si>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</si>
  <si>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</si>
  <si>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</si>
  <si>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</si>
  <si>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</si>
  <si>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</si>
  <si>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</si>
  <si>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</si>
  <si>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</si>
  <si>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</si>
  <si>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</si>
  <si>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</si>
  <si>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</si>
  <si>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</si>
  <si>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</si>
  <si>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</si>
  <si>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</si>
  <si>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</si>
  <si>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</si>
  <si>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</si>
  <si>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</si>
  <si>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</si>
  <si>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</si>
  <si>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</si>
  <si>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</si>
  <si>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</si>
  <si>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</si>
  <si>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</si>
  <si>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</si>
  <si>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</si>
  <si>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</si>
  <si>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</si>
  <si>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</si>
  <si>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</si>
  <si>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</si>
  <si>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</si>
  <si>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</si>
  <si>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</si>
  <si>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</si>
  <si>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</si>
  <si>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</si>
  <si>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</si>
  <si>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</si>
  <si>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</si>
  <si>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</si>
  <si>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</si>
  <si>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</si>
  <si>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</si>
  <si>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</si>
  <si>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</si>
  <si>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</si>
  <si>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</si>
  <si>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</si>
  <si>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</si>
  <si>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</si>
  <si>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</si>
  <si>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</si>
  <si>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</si>
  <si>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</si>
  <si>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</si>
  <si>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</si>
  <si>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</si>
  <si>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</si>
  <si>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</si>
  <si>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</si>
  <si>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</si>
  <si>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</si>
  <si>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</si>
  <si>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</si>
  <si>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</si>
  <si>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</si>
  <si>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</si>
  <si>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</si>
  <si>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</si>
  <si>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</si>
  <si>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</si>
  <si>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</si>
  <si>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</si>
  <si>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</si>
  <si>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</si>
  <si>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</si>
  <si>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</si>
  <si>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</si>
  <si>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</si>
  <si>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</si>
  <si>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</si>
  <si>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</si>
  <si>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</si>
  <si>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</si>
  <si>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</si>
  <si>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</si>
  <si>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</si>
  <si>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</si>
  <si>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</si>
  <si>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</si>
  <si>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</si>
  <si>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</si>
  <si>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</si>
  <si>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</si>
  <si>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</si>
  <si>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</si>
  <si>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</si>
  <si>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</si>
  <si>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</si>
  <si>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</si>
  <si>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</si>
  <si>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</si>
  <si>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</si>
  <si>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</si>
  <si>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</si>
  <si>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</si>
  <si>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</si>
  <si>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</si>
  <si>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</si>
  <si>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</si>
  <si>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</si>
  <si>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</si>
  <si>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</si>
  <si>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</si>
  <si>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</si>
  <si>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</si>
  <si>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</si>
  <si>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</si>
  <si>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</si>
  <si>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</si>
  <si>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</si>
  <si>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</si>
  <si>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</si>
  <si>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</si>
  <si>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</si>
  <si>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</si>
  <si>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</si>
  <si>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</si>
  <si>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</si>
  <si>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</si>
  <si>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</si>
  <si>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</si>
  <si>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</si>
  <si>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</si>
  <si>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</si>
  <si>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</si>
  <si>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</si>
  <si>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</si>
  <si>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</si>
  <si>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</si>
  <si>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</si>
  <si>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</si>
  <si>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</si>
  <si>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</si>
  <si>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</si>
  <si>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</si>
  <si>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</si>
  <si>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</si>
  <si>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</si>
  <si>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</si>
  <si>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</si>
  <si>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</si>
  <si>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</si>
  <si>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</si>
  <si>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</si>
  <si>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</si>
  <si>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</si>
  <si>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</si>
  <si>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</si>
  <si>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</si>
  <si>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</si>
  <si>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</si>
  <si>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</si>
  <si>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</si>
  <si>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</si>
  <si>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</si>
  <si>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</si>
  <si>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</si>
  <si>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</si>
  <si>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</si>
  <si>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</si>
  <si>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</si>
  <si>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</si>
  <si>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</si>
  <si>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</si>
  <si>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</si>
  <si>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</si>
  <si>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</si>
  <si>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</si>
  <si>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</si>
  <si>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</si>
  <si>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</si>
  <si>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</si>
  <si>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</si>
  <si>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</si>
  <si>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</si>
  <si>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</si>
  <si>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</si>
  <si>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</si>
  <si>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</si>
  <si>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</si>
  <si>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</si>
  <si>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</si>
  <si>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</si>
  <si>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</si>
  <si>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</si>
  <si>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</si>
  <si>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</si>
  <si>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</si>
  <si>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</si>
  <si>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</si>
  <si>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</si>
  <si>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</si>
  <si>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</si>
  <si>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</si>
  <si>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</si>
  <si>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</si>
  <si>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</si>
  <si>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</si>
  <si>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</si>
  <si>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</si>
  <si>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</si>
  <si>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</si>
  <si>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</si>
  <si>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</si>
  <si>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</si>
  <si>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</si>
  <si>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</si>
  <si>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</si>
  <si>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</si>
  <si>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</si>
  <si>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</si>
  <si>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</si>
  <si>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</si>
  <si>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</si>
  <si>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</si>
  <si>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</si>
  <si>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</si>
  <si>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</si>
  <si>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</si>
  <si>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</si>
  <si>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</si>
  <si>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</si>
  <si>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</si>
  <si>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</si>
  <si>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</si>
  <si>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</si>
  <si>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</si>
  <si>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</si>
  <si>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</si>
  <si>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</si>
  <si>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</si>
  <si>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</si>
  <si>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</si>
  <si>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</si>
  <si>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</si>
  <si>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</si>
  <si>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</si>
  <si>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</si>
  <si>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</si>
  <si>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</si>
  <si>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</si>
  <si>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</si>
  <si>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</si>
  <si>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</si>
  <si>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</si>
  <si>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</si>
  <si>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</si>
  <si>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</si>
  <si>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</si>
  <si>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</si>
  <si>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</si>
  <si>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</si>
  <si>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</si>
  <si>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</si>
  <si>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</si>
  <si>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</si>
  <si>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</si>
  <si>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</si>
  <si>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</si>
  <si>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</si>
  <si>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</si>
  <si>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</si>
  <si>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</si>
  <si>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</si>
  <si>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</si>
  <si>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</si>
  <si>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</si>
  <si>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</si>
  <si>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</si>
  <si>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</si>
  <si>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</si>
  <si>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</si>
  <si>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</si>
  <si>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</si>
  <si>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</si>
  <si>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</si>
  <si>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</si>
  <si>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</si>
  <si>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</si>
  <si>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</si>
  <si>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</si>
  <si>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</si>
  <si>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</si>
  <si>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</si>
  <si>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</si>
  <si>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</si>
  <si>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</si>
  <si>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</si>
  <si>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</si>
  <si>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</si>
  <si>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</si>
  <si>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</si>
  <si>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</si>
  <si>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</si>
  <si>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</si>
  <si>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</si>
  <si>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</si>
  <si>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</si>
  <si>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</si>
  <si>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</si>
  <si>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</si>
  <si>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</si>
  <si>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</si>
  <si>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</si>
  <si>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</si>
  <si>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</si>
  <si>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</si>
  <si>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</si>
  <si>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</si>
  <si>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</si>
  <si>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</si>
  <si>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</si>
  <si>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</si>
  <si>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</si>
  <si>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</si>
  <si>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</si>
  <si>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</si>
  <si>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</si>
  <si>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</si>
  <si>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</si>
  <si>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</si>
  <si>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</si>
  <si>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</si>
  <si>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</si>
  <si>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</si>
  <si>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</si>
  <si>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</si>
  <si>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</si>
  <si>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</si>
  <si>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</si>
  <si>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</si>
  <si>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</si>
  <si>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</si>
  <si>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</si>
  <si>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</si>
  <si>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</si>
  <si>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</si>
  <si>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</si>
  <si>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</si>
  <si>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</si>
  <si>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</si>
  <si>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</si>
  <si>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</si>
  <si>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</si>
  <si>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</si>
  <si>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</si>
  <si>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</si>
  <si>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</si>
  <si>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</si>
  <si>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</si>
  <si>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</si>
  <si>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</si>
  <si>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</si>
  <si>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</si>
  <si>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</si>
  <si>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</si>
  <si>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</si>
  <si>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</si>
  <si>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</si>
  <si>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</si>
  <si>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</si>
  <si>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</si>
  <si>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</si>
  <si>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</si>
  <si>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</si>
  <si>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</si>
  <si>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</si>
  <si>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</si>
  <si>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</si>
  <si>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</si>
  <si>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</si>
  <si>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</si>
  <si>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</si>
  <si>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</si>
  <si>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</si>
  <si>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</si>
  <si>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</si>
  <si>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</si>
  <si>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</si>
  <si>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</si>
  <si>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</si>
  <si>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</si>
  <si>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</si>
  <si>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</si>
  <si>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</si>
  <si>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</si>
  <si>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</si>
  <si>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</si>
  <si>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</si>
  <si>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</si>
  <si>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</si>
  <si>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</si>
  <si>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</si>
  <si>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</si>
  <si>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</si>
  <si>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</si>
  <si>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</si>
  <si>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</si>
  <si>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</si>
  <si>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</si>
  <si>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</si>
  <si>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</si>
  <si>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</si>
  <si>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</si>
  <si>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</si>
  <si>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</si>
  <si>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</si>
  <si>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</si>
  <si>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</si>
  <si>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</si>
  <si>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</si>
  <si>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</si>
  <si>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</si>
  <si>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</si>
  <si>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</si>
  <si>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</si>
  <si>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</si>
  <si>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</si>
  <si>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</si>
  <si>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</si>
  <si>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</si>
  <si>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</si>
  <si>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</si>
  <si>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</si>
  <si>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</si>
  <si>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</si>
  <si>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</si>
  <si>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</si>
  <si>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</si>
  <si>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</si>
  <si>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</si>
  <si>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</si>
  <si>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</si>
  <si>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</si>
  <si>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</si>
  <si>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</si>
  <si>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</si>
  <si>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</si>
  <si>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</si>
  <si>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</si>
  <si>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</si>
  <si>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</si>
  <si>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</si>
  <si>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</si>
  <si>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</si>
  <si>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</si>
  <si>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</si>
  <si>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</si>
  <si>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</si>
  <si>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</si>
  <si>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</si>
  <si>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</si>
  <si>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</si>
  <si>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</si>
  <si>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</si>
  <si>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</si>
  <si>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</si>
  <si>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</si>
  <si>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</si>
  <si>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</si>
  <si>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</si>
  <si>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</si>
  <si>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</si>
  <si>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</si>
  <si>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</si>
  <si>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</si>
  <si>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</si>
  <si>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</si>
  <si>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</si>
  <si>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</si>
  <si>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</si>
  <si>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</si>
  <si>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</si>
  <si>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</si>
  <si>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</si>
  <si>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</si>
  <si>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</si>
  <si>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</si>
  <si>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</si>
  <si>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</si>
  <si>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</si>
  <si>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</si>
  <si>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</si>
  <si>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</si>
  <si>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</si>
  <si>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</si>
  <si>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</si>
  <si>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</si>
  <si>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</si>
  <si>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</si>
  <si>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</si>
  <si>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</si>
  <si>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</si>
  <si>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</si>
  <si>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</si>
  <si>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</si>
  <si>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</si>
  <si>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</si>
  <si>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</si>
  <si>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</si>
  <si>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</si>
  <si>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</si>
  <si>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</si>
  <si>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</si>
  <si>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</si>
  <si>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</si>
  <si>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</si>
  <si>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</si>
  <si>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</si>
  <si>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</si>
  <si>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</si>
  <si>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</si>
  <si>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</si>
  <si>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</si>
  <si>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</si>
  <si>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</si>
  <si>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</si>
  <si>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</si>
  <si>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</si>
  <si>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</si>
  <si>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</si>
  <si>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</si>
  <si>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</si>
  <si>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</si>
  <si>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</si>
  <si>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</si>
  <si>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</si>
  <si>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</si>
  <si>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</si>
  <si>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</si>
  <si>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</si>
  <si>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</si>
  <si>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</si>
  <si>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</si>
  <si>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</si>
  <si>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</si>
  <si>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</si>
  <si>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</si>
  <si>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</si>
  <si>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</si>
  <si>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</si>
  <si>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</si>
  <si>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</si>
  <si>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</si>
  <si>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</si>
  <si>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</si>
  <si>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</si>
  <si>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</si>
  <si>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</si>
  <si>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</si>
  <si>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</si>
  <si>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</si>
  <si>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</si>
  <si>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</si>
  <si>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</si>
  <si>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</si>
  <si>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</si>
  <si>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</si>
  <si>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</si>
  <si>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</si>
  <si>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</si>
  <si>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</si>
  <si>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</si>
  <si>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</si>
  <si>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</si>
  <si>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</si>
  <si>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</si>
  <si>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</si>
  <si>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</si>
  <si>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</si>
  <si>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</si>
  <si>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</si>
  <si>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</si>
  <si>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</si>
  <si>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</si>
  <si>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</si>
  <si>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</si>
  <si>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</si>
  <si>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</si>
  <si>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</si>
  <si>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</si>
  <si>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</si>
  <si>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</si>
  <si>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</si>
  <si>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</si>
  <si>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</si>
  <si>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</si>
  <si>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</si>
  <si>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</si>
  <si>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</si>
  <si>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</si>
  <si>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</si>
  <si>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</si>
  <si>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</si>
  <si>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</si>
  <si>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</si>
  <si>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</si>
  <si>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</si>
  <si>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</si>
  <si>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</si>
  <si>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</si>
  <si>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</si>
  <si>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</si>
  <si>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</si>
  <si>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</si>
  <si>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</si>
  <si>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</si>
  <si>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</si>
  <si>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</si>
  <si>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</si>
  <si>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</si>
  <si>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</si>
  <si>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</si>
  <si>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</si>
  <si>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</si>
  <si>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</si>
  <si>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</si>
  <si>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</si>
  <si>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</si>
  <si>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</si>
  <si>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</si>
  <si>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</si>
  <si>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</si>
  <si>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</si>
  <si>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</si>
  <si>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</si>
  <si>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</si>
  <si>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</si>
  <si>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</si>
  <si>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</si>
  <si>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</si>
  <si>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</si>
  <si>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</si>
  <si>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</si>
  <si>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</si>
  <si>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</si>
  <si>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</si>
  <si>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</si>
  <si>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</si>
  <si>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</si>
  <si>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</si>
  <si>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</si>
  <si>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</si>
  <si>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</si>
  <si>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</si>
  <si>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</si>
  <si>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</si>
  <si>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</si>
  <si>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</si>
  <si>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</si>
  <si>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</si>
  <si>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</si>
  <si>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</si>
  <si>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</si>
  <si>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</si>
  <si>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</si>
  <si>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</si>
  <si>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</si>
  <si>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</si>
  <si>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</si>
  <si>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</si>
  <si>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</si>
  <si>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</si>
  <si>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</si>
  <si>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</si>
  <si>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</si>
  <si>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</si>
  <si>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</si>
  <si>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</si>
  <si>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</si>
  <si>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</si>
  <si>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</si>
  <si>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</si>
  <si>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</si>
  <si>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</si>
  <si>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</si>
  <si>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</si>
  <si>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</si>
  <si>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</si>
  <si>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</si>
  <si>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</si>
  <si>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</si>
  <si>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</si>
  <si>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</si>
  <si>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</si>
  <si>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</si>
  <si>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</si>
  <si>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</si>
  <si>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</si>
  <si>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</si>
  <si>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</si>
  <si>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</si>
  <si>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</si>
  <si>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</si>
  <si>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</si>
  <si>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</si>
  <si>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</si>
  <si>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</si>
  <si>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</si>
  <si>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</si>
  <si>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</si>
  <si>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</si>
  <si>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</si>
  <si>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</si>
  <si>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</si>
  <si>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</si>
  <si>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</si>
  <si>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</si>
  <si>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</si>
  <si>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</si>
  <si>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</si>
  <si>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</si>
  <si>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</si>
  <si>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</si>
  <si>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</si>
  <si>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</si>
  <si>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</si>
  <si>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</si>
  <si>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</si>
  <si>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</si>
  <si>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</si>
  <si>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</si>
  <si>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</si>
  <si>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</si>
  <si>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</si>
  <si>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</si>
  <si>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</si>
  <si>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</si>
  <si>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</si>
  <si>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</si>
  <si>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</si>
  <si>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</si>
  <si>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</si>
  <si>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</si>
  <si>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</si>
  <si>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</si>
  <si>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</si>
  <si>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</si>
  <si>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</si>
  <si>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</si>
  <si>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</si>
  <si>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</si>
  <si>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</si>
  <si>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</si>
  <si>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</si>
  <si>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</si>
  <si>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</si>
  <si>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</si>
  <si>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</si>
  <si>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</si>
  <si>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</si>
  <si>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</si>
  <si>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</si>
  <si>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</si>
  <si>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</si>
  <si>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</si>
  <si>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</si>
  <si>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</si>
  <si>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</si>
  <si>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</si>
  <si>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</si>
  <si>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</si>
  <si>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</si>
  <si>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</si>
  <si>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</si>
  <si>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</si>
  <si>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</si>
  <si>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</si>
  <si>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</si>
  <si>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</si>
  <si>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</si>
  <si>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</si>
  <si>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</si>
  <si>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</si>
  <si>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</si>
  <si>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</si>
  <si>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</si>
  <si>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</si>
  <si>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</si>
  <si>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</si>
  <si>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</si>
  <si>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</si>
  <si>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</si>
  <si>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</si>
  <si>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</si>
  <si>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</si>
  <si>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</si>
  <si>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</si>
  <si>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</si>
  <si>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</si>
  <si>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</si>
  <si>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</si>
  <si>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</si>
  <si>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</si>
  <si>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</si>
  <si>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</si>
  <si>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</si>
  <si>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</si>
  <si>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</si>
  <si>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</si>
  <si>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</si>
  <si>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</si>
  <si>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</si>
  <si>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</si>
  <si>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</si>
  <si>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</si>
  <si>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</si>
  <si>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</si>
  <si>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</si>
  <si>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</si>
  <si>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</si>
  <si>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</si>
  <si>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</si>
  <si>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</si>
  <si>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</si>
  <si>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</si>
  <si>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</si>
  <si>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</si>
  <si>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</si>
  <si>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</si>
  <si>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</si>
  <si>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</si>
  <si>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</si>
  <si>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</si>
  <si>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</si>
  <si>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</si>
  <si>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</si>
  <si>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</si>
  <si>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</si>
  <si>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</si>
  <si>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</si>
  <si>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</si>
  <si>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</si>
  <si>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</si>
  <si>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</si>
  <si>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</si>
  <si>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</si>
  <si>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</si>
  <si>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</si>
  <si>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</si>
  <si>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</si>
  <si>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</si>
  <si>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</si>
  <si>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</si>
  <si>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</si>
  <si>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</si>
  <si>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</si>
  <si>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</si>
  <si>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</si>
  <si>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</si>
  <si>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</si>
  <si>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</si>
  <si>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</si>
  <si>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</si>
  <si>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</si>
  <si>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</si>
  <si>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</si>
  <si>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</si>
  <si>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</si>
  <si>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</si>
  <si>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</si>
  <si>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</si>
  <si>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</si>
  <si>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</si>
  <si>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</si>
  <si>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</si>
  <si>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</si>
  <si>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</si>
  <si>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</si>
  <si>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</si>
  <si>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</si>
  <si>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</si>
  <si>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</si>
  <si>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</si>
  <si>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</si>
  <si>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</si>
  <si>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</si>
  <si>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</si>
  <si>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</si>
  <si>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</si>
  <si>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</si>
  <si>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</si>
  <si>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</si>
  <si>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</si>
  <si>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</si>
  <si>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</si>
  <si>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</si>
  <si>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</si>
  <si>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</si>
  <si>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</si>
  <si>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</si>
  <si>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</si>
  <si>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</si>
  <si>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</si>
  <si>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</si>
  <si>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</si>
  <si>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</si>
  <si>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</si>
  <si>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</si>
  <si>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</si>
  <si>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</si>
  <si>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</si>
  <si>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</si>
  <si>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</si>
  <si>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</si>
  <si>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</si>
  <si>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</si>
  <si>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</si>
  <si>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</si>
  <si>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</si>
  <si>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</si>
  <si>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</si>
  <si>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</si>
  <si>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</si>
  <si>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</si>
  <si>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</si>
  <si>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</si>
  <si>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</si>
  <si>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</si>
  <si>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</si>
  <si>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</si>
  <si>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</si>
  <si>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</si>
  <si>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</si>
  <si>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</si>
  <si>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</si>
  <si>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</si>
  <si>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</si>
  <si>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</si>
  <si>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</si>
  <si>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</si>
  <si>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</si>
  <si>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</si>
  <si>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</si>
  <si>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</si>
  <si>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</si>
  <si>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</si>
  <si>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</si>
  <si>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</si>
  <si>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</si>
  <si>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</si>
  <si>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</si>
  <si>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</si>
  <si>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</si>
  <si>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</si>
  <si>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</si>
  <si>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</si>
  <si>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</si>
  <si>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</si>
  <si>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</si>
  <si>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</si>
  <si>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</si>
  <si>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</si>
  <si>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</si>
  <si>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</si>
  <si>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</si>
  <si>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</si>
  <si>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</si>
  <si>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</si>
  <si>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</si>
  <si>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</si>
  <si>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</si>
  <si>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</si>
  <si>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</si>
  <si>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</si>
  <si>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</si>
  <si>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</si>
  <si>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</si>
  <si>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</si>
  <si>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</si>
  <si>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</si>
  <si>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</si>
  <si>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</si>
  <si>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</si>
  <si>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</si>
  <si>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</si>
  <si>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</si>
  <si>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</si>
  <si>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</si>
  <si>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</si>
  <si>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</si>
  <si>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</si>
  <si>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</si>
  <si>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</si>
  <si>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</si>
  <si>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</si>
  <si>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</si>
  <si>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</si>
  <si>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</si>
  <si>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</si>
  <si>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</si>
  <si>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</si>
  <si>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</si>
  <si>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</si>
  <si>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</si>
  <si>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</si>
  <si>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</si>
  <si>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</si>
  <si>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</si>
  <si>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</si>
  <si>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</si>
  <si>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</si>
  <si>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</si>
  <si>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</si>
  <si>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</si>
  <si>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</si>
  <si>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</si>
  <si>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</si>
  <si>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</si>
  <si>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</si>
  <si>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</si>
  <si>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</si>
  <si>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</si>
  <si>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</si>
  <si>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</si>
  <si>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</si>
  <si>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</si>
  <si>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</si>
  <si>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</si>
  <si>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</si>
  <si>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</si>
  <si>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</si>
  <si>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</si>
  <si>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</si>
  <si>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</si>
  <si>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</si>
  <si>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</si>
  <si>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</si>
  <si>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</si>
  <si>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</si>
  <si>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</si>
  <si>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</si>
  <si>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</si>
  <si>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</si>
  <si>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</si>
  <si>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</si>
  <si>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</si>
  <si>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</si>
  <si>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</si>
  <si>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</si>
  <si>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</si>
  <si>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</si>
  <si>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</si>
  <si>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</si>
  <si>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</si>
  <si>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</si>
  <si>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</si>
  <si>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</si>
  <si>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</si>
  <si>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</si>
  <si>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</si>
  <si>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</si>
  <si>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</si>
  <si>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</si>
  <si>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</si>
  <si>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</si>
  <si>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</si>
  <si>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</si>
  <si>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</si>
  <si>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</si>
  <si>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</si>
  <si>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</si>
  <si>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</si>
  <si>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</si>
  <si>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</si>
  <si>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</si>
  <si>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</si>
  <si>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</si>
  <si>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</si>
  <si>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</si>
  <si>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</si>
  <si>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</si>
  <si>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</si>
  <si>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</si>
  <si>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</si>
  <si>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</si>
  <si>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</si>
  <si>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</si>
  <si>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</si>
  <si>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</si>
  <si>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</si>
  <si>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</si>
  <si>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</si>
  <si>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</si>
  <si>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</si>
  <si>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</si>
  <si>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</si>
  <si>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</si>
  <si>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</si>
  <si>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</si>
  <si>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</si>
  <si>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</si>
  <si>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</si>
  <si>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</si>
  <si>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</si>
  <si>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</si>
  <si>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</si>
  <si>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</si>
  <si>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</si>
  <si>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</si>
  <si>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</si>
  <si>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</si>
  <si>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</si>
  <si>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</si>
  <si>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</si>
  <si>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</si>
  <si>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</si>
  <si>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</si>
  <si>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</si>
  <si>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</si>
  <si>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</si>
  <si>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</si>
  <si>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</si>
  <si>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</si>
  <si>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</si>
  <si>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</si>
  <si>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</si>
  <si>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</si>
  <si>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</si>
  <si>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</si>
  <si>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</si>
  <si>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</si>
  <si>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</si>
  <si>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</si>
  <si>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</si>
  <si>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</si>
  <si>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</si>
  <si>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</si>
  <si>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</si>
  <si>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</si>
  <si>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</si>
  <si>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</si>
  <si>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</si>
  <si>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</si>
  <si>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</si>
  <si>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</si>
  <si>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</si>
  <si>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</si>
  <si>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</si>
  <si>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</si>
  <si>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</si>
  <si>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</si>
  <si>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</si>
  <si>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</si>
  <si>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</si>
  <si>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</si>
  <si>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</si>
  <si>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</si>
  <si>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</si>
  <si>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</si>
  <si>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</si>
  <si>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</si>
  <si>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</si>
  <si>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</si>
  <si>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</si>
  <si>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</si>
  <si>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</si>
  <si>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</si>
  <si>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</si>
  <si>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</si>
  <si>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</si>
  <si>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</si>
  <si>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</si>
  <si>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</si>
  <si>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</si>
  <si>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</si>
  <si>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</si>
  <si>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</si>
  <si>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</si>
  <si>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</si>
  <si>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</si>
  <si>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</si>
  <si>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</si>
  <si>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</si>
  <si>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</si>
  <si>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</si>
  <si>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</si>
  <si>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</si>
  <si>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</si>
  <si>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</si>
  <si>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</si>
  <si>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</si>
  <si>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</si>
  <si>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</si>
  <si>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</si>
  <si>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</si>
  <si>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</si>
  <si>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</si>
  <si>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</si>
  <si>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</si>
  <si>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</si>
  <si>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</si>
  <si>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</si>
  <si>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</si>
  <si>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</si>
  <si>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</si>
  <si>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</si>
  <si>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</si>
  <si>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</si>
  <si>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</si>
  <si>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</si>
  <si>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</si>
  <si>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</si>
  <si>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</si>
  <si>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</si>
  <si>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</si>
  <si>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</si>
  <si>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</si>
  <si>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</si>
  <si>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</si>
  <si>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</si>
  <si>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</si>
  <si>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</si>
  <si>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</si>
  <si>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</si>
  <si>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</si>
  <si>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</si>
  <si>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</si>
  <si>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</si>
  <si>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</si>
  <si>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</si>
  <si>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</si>
  <si>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</si>
  <si>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</si>
  <si>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</si>
  <si>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</si>
  <si>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</si>
  <si>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</si>
  <si>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</si>
  <si>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</si>
  <si>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</si>
  <si>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</si>
  <si>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</si>
  <si>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</si>
  <si>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</si>
  <si>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</si>
  <si>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</si>
  <si>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</si>
  <si>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</si>
  <si>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</si>
  <si>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</si>
  <si>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</si>
  <si>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</si>
  <si>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</si>
  <si>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</si>
  <si>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</si>
  <si>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</si>
  <si>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</si>
  <si>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</si>
  <si>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</si>
  <si>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</si>
  <si>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</si>
  <si>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</si>
  <si>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</si>
  <si>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</si>
  <si>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</si>
  <si>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</si>
  <si>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</si>
  <si>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</si>
  <si>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</si>
  <si>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</si>
  <si>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</si>
  <si>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</si>
  <si>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</si>
  <si>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</si>
  <si>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</si>
  <si>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</si>
  <si>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</si>
  <si>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</si>
  <si>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</si>
  <si>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</si>
  <si>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</si>
  <si>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</si>
  <si>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</si>
  <si>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</si>
  <si>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</si>
  <si>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</si>
  <si>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</si>
  <si>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</si>
  <si>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</si>
  <si>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</si>
  <si>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</si>
  <si>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</si>
  <si>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</si>
  <si>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</si>
  <si>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</si>
  <si>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</si>
  <si>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</si>
  <si>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</si>
  <si>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</si>
  <si>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</si>
  <si>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</si>
  <si>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</si>
  <si>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</si>
  <si>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</si>
  <si>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</si>
  <si>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</si>
  <si>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</si>
  <si>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</si>
  <si>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</si>
  <si>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</si>
  <si>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</si>
  <si>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</si>
  <si>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</si>
  <si>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</si>
  <si>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</si>
  <si>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</si>
  <si>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</si>
  <si>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</si>
  <si>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</si>
  <si>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</si>
  <si>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</si>
  <si>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</si>
  <si>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</si>
  <si>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</si>
  <si>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</si>
  <si>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</si>
  <si>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</si>
  <si>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</si>
  <si>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</si>
  <si>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</si>
  <si>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</si>
  <si>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</si>
  <si>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</si>
  <si>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</si>
  <si>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</si>
  <si>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</si>
  <si>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</si>
  <si>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</si>
  <si>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</si>
  <si>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</si>
  <si>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</si>
  <si>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</si>
  <si>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</si>
  <si>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</si>
  <si>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</si>
  <si>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</si>
  <si>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</si>
  <si>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</si>
  <si>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</si>
  <si>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</si>
  <si>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</si>
  <si>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</si>
  <si>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</si>
  <si>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</si>
  <si>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</si>
  <si>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</si>
  <si>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</si>
  <si>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</si>
  <si>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</si>
  <si>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</si>
  <si>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</si>
  <si>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</si>
  <si>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</si>
  <si>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</si>
  <si>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</si>
  <si>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</si>
  <si>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</si>
  <si>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</si>
  <si>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</si>
  <si>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</si>
  <si>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</si>
  <si>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</si>
  <si>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</si>
  <si>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</si>
  <si>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</si>
  <si>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</si>
  <si>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</si>
  <si>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</si>
  <si>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</si>
  <si>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</si>
  <si>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</si>
  <si>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</si>
  <si>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</si>
  <si>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</si>
  <si>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</si>
  <si>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</si>
  <si>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</si>
  <si>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</si>
  <si>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</si>
  <si>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</si>
  <si>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</si>
  <si>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</si>
  <si>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</si>
  <si>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</si>
  <si>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</si>
  <si>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</si>
  <si>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</si>
  <si>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</si>
  <si>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</si>
  <si>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</si>
  <si>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</si>
  <si>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</si>
  <si>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</si>
  <si>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</si>
  <si>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</si>
  <si>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</si>
  <si>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</si>
  <si>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</si>
  <si>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</si>
  <si>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</si>
  <si>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</si>
  <si>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</si>
  <si>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</si>
  <si>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</si>
  <si>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</si>
  <si>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</si>
  <si>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</si>
  <si>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</si>
  <si>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</si>
  <si>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</si>
  <si>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</si>
  <si>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</si>
  <si>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</si>
  <si>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</si>
  <si>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</si>
  <si>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</si>
  <si>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</si>
  <si>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</si>
  <si>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</si>
  <si>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</si>
  <si>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</si>
  <si>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</si>
  <si>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</si>
  <si>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</si>
  <si>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</si>
  <si>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</si>
  <si>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</si>
  <si>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</si>
  <si>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</si>
  <si>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</si>
  <si>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</si>
  <si>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</si>
  <si>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</si>
  <si>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</si>
  <si>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</si>
  <si>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</si>
  <si>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</si>
  <si>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</si>
  <si>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</si>
  <si>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</si>
  <si>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</si>
  <si>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</si>
  <si>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</si>
  <si>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</si>
  <si>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</si>
  <si>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</si>
  <si>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</si>
  <si>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</si>
  <si>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</si>
  <si>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</si>
  <si>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</si>
  <si>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</si>
  <si>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</si>
  <si>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</si>
  <si>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</si>
  <si>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</si>
  <si>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</si>
  <si>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</si>
  <si>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</si>
  <si>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</si>
  <si>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</si>
  <si>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</si>
  <si>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</si>
  <si>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</si>
  <si>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</si>
  <si>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</si>
  <si>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</si>
  <si>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</si>
  <si>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</si>
  <si>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</si>
  <si>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</si>
  <si>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</si>
  <si>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</si>
  <si>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</si>
  <si>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</si>
  <si>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</si>
  <si>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</si>
  <si>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</si>
  <si>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</si>
  <si>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</si>
  <si>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</si>
  <si>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</si>
  <si>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</si>
  <si>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</si>
  <si>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</si>
  <si>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</si>
  <si>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</si>
  <si>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</si>
  <si>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</si>
  <si>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</si>
  <si>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</si>
  <si>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</si>
  <si>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</si>
  <si>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</si>
  <si>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</si>
  <si>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</si>
  <si>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</si>
  <si>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</si>
  <si>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</si>
  <si>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</si>
  <si>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</si>
  <si>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</si>
  <si>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</si>
  <si>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</si>
  <si>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</si>
  <si>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</si>
  <si>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</si>
  <si>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</si>
  <si>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</si>
  <si>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</si>
  <si>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</si>
  <si>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</si>
  <si>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</si>
  <si>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</si>
  <si>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</si>
  <si>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</si>
  <si>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</si>
  <si>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</si>
  <si>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</si>
  <si>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</si>
  <si>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</si>
  <si>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</si>
  <si>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</si>
  <si>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</si>
  <si>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</si>
  <si>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</si>
  <si>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</si>
  <si>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</si>
  <si>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</si>
  <si>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</si>
  <si>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</si>
  <si>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</si>
  <si>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</si>
  <si>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</si>
  <si>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</si>
  <si>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</si>
  <si>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</si>
  <si>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</si>
  <si>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</si>
  <si>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</si>
  <si>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</si>
  <si>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</si>
  <si>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</si>
  <si>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</si>
  <si>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</si>
  <si>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</si>
  <si>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</si>
  <si>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</si>
  <si>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</si>
  <si>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</si>
  <si>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</si>
  <si>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</si>
  <si>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</si>
  <si>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</si>
  <si>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</si>
  <si>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</si>
  <si>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</si>
  <si>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</si>
  <si>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</si>
  <si>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</si>
  <si>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</si>
  <si>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</si>
  <si>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</si>
  <si>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</si>
  <si>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</si>
  <si>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</si>
  <si>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</si>
  <si>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</si>
  <si>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</si>
  <si>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</si>
  <si>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</si>
  <si>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</si>
  <si>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</si>
  <si>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</si>
  <si>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</si>
  <si>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</si>
  <si>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</si>
  <si>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</si>
  <si>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</si>
  <si>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</si>
  <si>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</si>
  <si>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</si>
  <si>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</si>
  <si>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</si>
  <si>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</si>
  <si>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</si>
  <si>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</si>
  <si>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</si>
  <si>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</si>
  <si>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</si>
  <si>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</si>
  <si>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</si>
  <si>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</si>
  <si>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</si>
  <si>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</si>
  <si>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</si>
  <si>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</si>
  <si>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</si>
  <si>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</si>
  <si>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</si>
  <si>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</si>
  <si>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</si>
  <si>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</si>
  <si>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</si>
  <si>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</si>
  <si>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</si>
  <si>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</si>
  <si>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</si>
  <si>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</si>
  <si>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</si>
  <si>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</si>
  <si>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</si>
  <si>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</si>
  <si>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</si>
  <si>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</si>
  <si>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</si>
  <si>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</si>
  <si>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</si>
  <si>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</si>
  <si>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</si>
  <si>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</si>
  <si>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</si>
  <si>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</si>
  <si>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</si>
  <si>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</si>
  <si>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</si>
  <si>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</si>
  <si>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</si>
  <si>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</si>
  <si>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</si>
  <si>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</si>
  <si>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</si>
  <si>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</si>
  <si>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</si>
  <si>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</si>
  <si>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</si>
  <si>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</si>
  <si>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</si>
  <si>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</si>
  <si>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</si>
  <si>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</si>
  <si>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</si>
  <si>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</si>
  <si>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</si>
  <si>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</si>
  <si>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</si>
  <si>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</si>
  <si>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</si>
  <si>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</si>
  <si>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</si>
  <si>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</si>
  <si>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</si>
  <si>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</si>
  <si>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</si>
  <si>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</si>
  <si>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</si>
  <si>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</si>
  <si>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</si>
  <si>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</si>
  <si>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</si>
  <si>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</si>
  <si>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</si>
  <si>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</si>
  <si>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</si>
  <si>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</si>
  <si>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</si>
  <si>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</si>
  <si>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</si>
  <si>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</si>
  <si>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</si>
  <si>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</si>
  <si>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</si>
  <si>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</si>
  <si>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</si>
  <si>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</si>
  <si>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</si>
  <si>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</si>
  <si>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</si>
  <si>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</si>
  <si>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</si>
  <si>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</si>
  <si>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</si>
  <si>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</si>
  <si>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</si>
  <si>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</si>
  <si>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</si>
  <si>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</si>
  <si>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</si>
  <si>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</si>
  <si>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</si>
  <si>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</si>
  <si>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</si>
  <si>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</si>
  <si>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</si>
  <si>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</si>
  <si>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</si>
  <si>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</si>
  <si>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</si>
  <si>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</si>
  <si>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</si>
  <si>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</si>
  <si>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</si>
  <si>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</si>
  <si>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</si>
  <si>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</si>
  <si>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</si>
  <si>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</si>
  <si>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</si>
  <si>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</si>
  <si>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</si>
  <si>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</si>
  <si>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</si>
  <si>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</si>
  <si>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</si>
  <si>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</si>
  <si>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</si>
  <si>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</si>
  <si>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</si>
  <si>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</si>
  <si>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</si>
  <si>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</si>
  <si>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</si>
  <si>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</si>
  <si>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</si>
  <si>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</si>
  <si>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</si>
  <si>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</si>
  <si>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</si>
  <si>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</si>
  <si>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</si>
  <si>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</si>
  <si>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</si>
  <si>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</si>
  <si>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</si>
  <si>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</si>
  <si>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</si>
  <si>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</si>
  <si>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</si>
  <si>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</si>
  <si>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</si>
  <si>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</si>
  <si>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</si>
  <si>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</si>
  <si>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</si>
  <si>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</si>
  <si>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</si>
  <si>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</si>
  <si>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</si>
  <si>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</si>
  <si>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</si>
  <si>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</si>
  <si>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</si>
  <si>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</si>
  <si>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</si>
  <si>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</si>
  <si>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</si>
  <si>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</si>
  <si>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</si>
  <si>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</si>
  <si>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</si>
  <si>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</si>
  <si>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</si>
  <si>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</si>
  <si>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</si>
  <si>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</si>
  <si>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</si>
  <si>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</si>
  <si>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</si>
  <si>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</si>
  <si>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</si>
  <si>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</si>
  <si>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</si>
  <si>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</si>
  <si>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</si>
  <si>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</si>
  <si>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</si>
  <si>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</si>
  <si>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</si>
  <si>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</si>
  <si>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</si>
  <si>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</si>
  <si>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</si>
  <si>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</si>
  <si>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</si>
  <si>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</si>
  <si>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</si>
  <si>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</si>
  <si>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</si>
  <si>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</si>
  <si>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</si>
  <si>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</si>
  <si>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</si>
  <si>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</si>
  <si>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</si>
  <si>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</si>
  <si>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</si>
  <si>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</si>
  <si>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</si>
  <si>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</si>
  <si>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</si>
  <si>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</si>
  <si>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</si>
  <si>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</si>
  <si>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</si>
  <si>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</si>
  <si>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</si>
  <si>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</si>
  <si>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</si>
  <si>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</si>
  <si>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</si>
  <si>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</si>
  <si>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</si>
  <si>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</si>
  <si>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</si>
  <si>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</si>
  <si>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</si>
  <si>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</si>
  <si>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</si>
  <si>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</si>
  <si>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</si>
  <si>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</si>
  <si>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</si>
  <si>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</si>
  <si>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</si>
  <si>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</si>
  <si>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</si>
  <si>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</si>
  <si>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</si>
  <si>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</si>
  <si>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</si>
  <si>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</si>
  <si>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</si>
  <si>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</si>
  <si>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</si>
  <si>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</si>
  <si>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</si>
  <si>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</si>
  <si>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</si>
  <si>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</si>
  <si>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</si>
  <si>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</si>
  <si>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</si>
  <si>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</si>
  <si>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</si>
  <si>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</si>
  <si>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</si>
  <si>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</si>
  <si>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</si>
  <si>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</si>
  <si>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</si>
  <si>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</si>
  <si>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</si>
  <si>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</si>
  <si>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</si>
  <si>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</si>
  <si>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</si>
  <si>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</si>
  <si>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</si>
  <si>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</si>
  <si>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</si>
  <si>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</si>
  <si>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</si>
  <si>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</si>
  <si>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</si>
  <si>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</si>
  <si>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</si>
  <si>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</si>
  <si>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</si>
  <si>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</si>
  <si>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</si>
  <si>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</si>
  <si>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</si>
  <si>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</si>
  <si>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</si>
  <si>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</si>
  <si>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</si>
  <si>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</si>
  <si>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</si>
  <si>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</si>
  <si>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</si>
  <si>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</si>
  <si>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</si>
  <si>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</si>
  <si>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</si>
  <si>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</si>
  <si>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</si>
  <si>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</si>
  <si>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</si>
  <si>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</si>
  <si>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</si>
  <si>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</si>
  <si>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</si>
  <si>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</si>
  <si>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</si>
  <si>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</si>
  <si>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</si>
  <si>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</si>
  <si>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</si>
  <si>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</si>
  <si>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</si>
  <si>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</si>
  <si>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</si>
  <si>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</si>
  <si>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</si>
  <si>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</si>
  <si>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</si>
  <si>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</si>
  <si>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</si>
  <si>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</si>
  <si>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</si>
  <si>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</si>
  <si>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</si>
  <si>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</si>
  <si>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</si>
  <si>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</si>
  <si>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</si>
  <si>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</si>
  <si>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</si>
  <si>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</si>
  <si>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</si>
  <si>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</si>
  <si>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</si>
  <si>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</si>
  <si>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</si>
  <si>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</si>
  <si>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</si>
  <si>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</si>
  <si>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</si>
  <si>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</si>
  <si>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</si>
  <si>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</si>
  <si>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</si>
  <si>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</si>
  <si>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</si>
  <si>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</si>
  <si>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</si>
  <si>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</si>
  <si>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</si>
  <si>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</si>
  <si>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</si>
  <si>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</si>
  <si>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</si>
  <si>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</si>
  <si>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</si>
  <si>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</si>
  <si>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</si>
  <si>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</si>
  <si>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</si>
  <si>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</si>
  <si>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</si>
  <si>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</si>
  <si>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</si>
  <si>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</si>
  <si>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</si>
  <si>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</si>
  <si>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</si>
  <si>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</si>
  <si>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</si>
  <si>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</si>
  <si>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</si>
  <si>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</si>
  <si>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</si>
  <si>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</si>
  <si>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</si>
  <si>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</si>
  <si>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</si>
  <si>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</si>
  <si>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</si>
  <si>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</si>
  <si>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</si>
  <si>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</si>
  <si>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</si>
  <si>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</si>
  <si>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</si>
  <si>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</si>
  <si>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</si>
  <si>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</si>
  <si>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</si>
  <si>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</si>
  <si>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</si>
  <si>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</si>
  <si>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</si>
  <si>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</si>
  <si>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</si>
  <si>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</si>
  <si>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</si>
  <si>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</si>
  <si>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</si>
  <si>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</si>
  <si>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</si>
  <si>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</si>
  <si>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</si>
  <si>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</si>
  <si>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</si>
  <si>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</si>
  <si>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</si>
  <si>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</si>
  <si>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</si>
  <si>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</si>
  <si>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</si>
  <si>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</si>
  <si>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</si>
  <si>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</si>
  <si>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</si>
  <si>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</si>
  <si>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</si>
  <si>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</si>
  <si>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</si>
  <si>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</si>
  <si>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</si>
  <si>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</si>
  <si>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</si>
  <si>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</si>
  <si>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</si>
  <si>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</si>
  <si>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</si>
  <si>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</si>
  <si>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</si>
  <si>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</si>
  <si>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</si>
  <si>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</si>
  <si>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</si>
  <si>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</si>
  <si>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</si>
  <si>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</si>
  <si>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</si>
  <si>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</si>
  <si>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</si>
  <si>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</si>
  <si>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</si>
  <si>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</si>
  <si>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</si>
  <si>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</si>
  <si>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</si>
  <si>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</si>
  <si>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</si>
  <si>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</si>
  <si>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</si>
  <si>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</si>
  <si>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</si>
  <si>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</si>
  <si>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</si>
  <si>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</si>
  <si>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</si>
  <si>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</si>
  <si>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</si>
  <si>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</si>
  <si>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</si>
  <si>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</si>
  <si>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</si>
  <si>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</si>
  <si>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</si>
  <si>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</si>
  <si>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</si>
  <si>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</si>
  <si>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</si>
  <si>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</si>
  <si>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</si>
  <si>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</si>
  <si>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</si>
  <si>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</si>
  <si>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</si>
  <si>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</si>
  <si>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</si>
  <si>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</si>
  <si>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</si>
  <si>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</si>
  <si>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</si>
  <si>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</si>
  <si>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</si>
  <si>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</si>
  <si>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</si>
  <si>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</si>
  <si>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</si>
  <si>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</si>
  <si>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</si>
  <si>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</si>
  <si>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</si>
  <si>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</si>
  <si>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</si>
  <si>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</si>
  <si>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</si>
  <si>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</si>
  <si>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</si>
  <si>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</si>
  <si>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</si>
  <si>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</si>
  <si>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</si>
  <si>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</si>
  <si>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</si>
  <si>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</si>
  <si>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</si>
  <si>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</si>
  <si>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</si>
  <si>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</si>
  <si>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</si>
  <si>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</si>
  <si>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</si>
  <si>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</si>
  <si>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</si>
  <si>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</si>
  <si>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</si>
  <si>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</si>
  <si>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</si>
  <si>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</si>
  <si>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</si>
  <si>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</si>
  <si>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</si>
  <si>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</si>
  <si>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</si>
  <si>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</si>
  <si>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</si>
  <si>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</si>
  <si>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</si>
  <si>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</si>
  <si>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</si>
  <si>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</si>
  <si>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</si>
  <si>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</si>
  <si>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</si>
  <si>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</si>
  <si>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</si>
  <si>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</si>
  <si>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</si>
  <si>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</si>
  <si>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</si>
  <si>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</si>
  <si>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</si>
  <si>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</si>
  <si>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</si>
  <si>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</si>
  <si>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</si>
  <si>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</si>
  <si>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</si>
  <si>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</si>
  <si>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</si>
  <si>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</si>
  <si>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</si>
  <si>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</si>
  <si>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</si>
  <si>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</si>
  <si>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</si>
  <si>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</si>
  <si>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</si>
  <si>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</si>
  <si>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</si>
  <si>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</si>
  <si>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</si>
  <si>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</si>
  <si>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</si>
  <si>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</si>
  <si>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</si>
  <si>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</si>
  <si>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</si>
  <si>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</si>
  <si>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</si>
  <si>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</si>
  <si>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</si>
  <si>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</si>
  <si>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</si>
  <si>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</si>
  <si>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</si>
  <si>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</si>
  <si>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</si>
  <si>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</si>
  <si>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</si>
  <si>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</si>
  <si>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</si>
  <si>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</si>
  <si>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</si>
  <si>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</si>
  <si>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</si>
  <si>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</si>
  <si>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</si>
  <si>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</si>
  <si>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</si>
  <si>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</si>
  <si>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</si>
  <si>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</si>
  <si>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</si>
  <si>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</si>
  <si>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</si>
  <si>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</si>
  <si>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</si>
  <si>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</si>
  <si>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</si>
  <si>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</si>
  <si>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</si>
  <si>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</si>
  <si>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</si>
  <si>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</si>
  <si>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</si>
  <si>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</si>
  <si>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</si>
  <si>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</si>
  <si>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</si>
  <si>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</si>
  <si>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</si>
  <si>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</si>
  <si>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</si>
  <si>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</si>
  <si>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</si>
  <si>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</si>
  <si>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</si>
  <si>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</si>
  <si>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</si>
  <si>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</si>
  <si>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</si>
  <si>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</si>
  <si>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</si>
  <si>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</si>
  <si>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</si>
  <si>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</si>
  <si>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</si>
  <si>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</si>
  <si>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</si>
  <si>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</si>
  <si>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</si>
  <si>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</si>
  <si>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</si>
  <si>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</si>
  <si>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</si>
  <si>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</si>
  <si>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</si>
  <si>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</si>
  <si>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</si>
  <si>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</si>
  <si>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</si>
  <si>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</si>
  <si>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</si>
  <si>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</si>
  <si>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</si>
  <si>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</si>
  <si>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</si>
  <si>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</si>
  <si>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</si>
  <si>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</si>
  <si>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</si>
  <si>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</si>
  <si>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</si>
  <si>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</si>
  <si>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</si>
  <si>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</si>
  <si>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</si>
  <si>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</si>
  <si>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</si>
  <si>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</si>
  <si>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</si>
  <si>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</si>
  <si>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</si>
  <si>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</si>
  <si>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</si>
  <si>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</si>
  <si>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</si>
  <si>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</si>
  <si>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</si>
  <si>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</si>
  <si>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</si>
  <si>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</si>
  <si>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</si>
  <si>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</si>
  <si>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</si>
  <si>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</si>
  <si>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</si>
  <si>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</si>
  <si>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</si>
  <si>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</si>
  <si>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</si>
  <si>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</si>
  <si>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</si>
  <si>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</si>
  <si>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</si>
  <si>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</si>
  <si>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</si>
  <si>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</si>
  <si>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</si>
  <si>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</si>
  <si>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</si>
  <si>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</si>
  <si>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</si>
  <si>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</si>
  <si>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</si>
  <si>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</si>
  <si>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</si>
  <si>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</si>
  <si>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</si>
  <si>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</si>
  <si>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</si>
  <si>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</si>
  <si>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</si>
  <si>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</si>
  <si>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</si>
  <si>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</si>
  <si>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</si>
  <si>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</si>
  <si>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</si>
  <si>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</si>
  <si>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</si>
  <si>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</si>
  <si>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</si>
  <si>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</si>
  <si>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</si>
  <si>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</si>
  <si>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</si>
  <si>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</si>
  <si>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</si>
  <si>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</si>
  <si>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</si>
  <si>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</si>
  <si>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</si>
  <si>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</si>
  <si>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</si>
  <si>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</si>
  <si>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</si>
  <si>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</si>
  <si>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</si>
  <si>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</si>
  <si>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</si>
  <si>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</si>
  <si>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</si>
  <si>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</si>
  <si>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</si>
  <si>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</si>
  <si>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</si>
  <si>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</si>
  <si>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</si>
  <si>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</si>
  <si>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</si>
  <si>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</si>
  <si>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</si>
  <si>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</si>
  <si>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</si>
  <si>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</si>
  <si>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</si>
  <si>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</si>
  <si>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</si>
  <si>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</si>
  <si>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</si>
  <si>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</si>
  <si>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</si>
  <si>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</si>
  <si>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</si>
  <si>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</si>
  <si>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</si>
  <si>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</si>
  <si>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</si>
  <si>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</si>
  <si>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</si>
  <si>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</si>
  <si>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</si>
  <si>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</si>
  <si>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</si>
  <si>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</si>
  <si>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</si>
  <si>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</si>
  <si>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</si>
  <si>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</si>
  <si>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</si>
  <si>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</si>
  <si>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</si>
  <si>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</si>
  <si>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</si>
  <si>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</si>
  <si>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</si>
  <si>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</si>
  <si>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</si>
  <si>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</si>
  <si>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</si>
  <si>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</si>
  <si>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</si>
  <si>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</si>
  <si>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</si>
  <si>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</si>
  <si>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</si>
  <si>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</si>
  <si>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</si>
  <si>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</si>
  <si>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</si>
  <si>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</si>
  <si>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</si>
  <si>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</si>
  <si>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</si>
  <si>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</si>
  <si>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</si>
  <si>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</si>
  <si>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</si>
  <si>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</si>
  <si>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</si>
  <si>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</si>
  <si>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</si>
  <si>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</si>
  <si>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</si>
  <si>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</si>
  <si>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</si>
  <si>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</si>
  <si>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</si>
  <si>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</si>
  <si>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</si>
  <si>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</si>
  <si>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</si>
  <si>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</si>
  <si>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</si>
  <si>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</si>
  <si>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</si>
  <si>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</si>
  <si>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</si>
  <si>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</si>
  <si>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</si>
  <si>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</si>
  <si>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</si>
  <si>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</si>
  <si>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</si>
  <si>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</si>
  <si>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</si>
  <si>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</si>
  <si>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</si>
  <si>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</si>
  <si>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</si>
  <si>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</si>
  <si>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</si>
  <si>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</si>
  <si>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</si>
  <si>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</si>
  <si>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</si>
  <si>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</si>
  <si>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</si>
  <si>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</si>
  <si>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</si>
  <si>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</si>
  <si>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</si>
  <si>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</si>
  <si>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</si>
  <si>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</si>
  <si>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</si>
  <si>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</si>
  <si>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</si>
  <si>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</si>
  <si>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</si>
  <si>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</si>
  <si>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</si>
  <si>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</si>
  <si>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</si>
  <si>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</si>
  <si>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</si>
  <si>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</si>
  <si>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</si>
  <si>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</si>
  <si>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</si>
  <si>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</si>
  <si>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</si>
  <si>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</si>
  <si>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</si>
  <si>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</si>
  <si>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</si>
  <si>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</si>
  <si>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</si>
  <si>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</si>
  <si>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</si>
  <si>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</si>
  <si>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</si>
  <si>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</si>
  <si>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</si>
  <si>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</si>
  <si>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</si>
  <si>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</si>
  <si>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</si>
  <si>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</si>
  <si>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</si>
  <si>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</si>
  <si>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</si>
  <si>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</si>
  <si>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</si>
  <si>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</si>
  <si>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</si>
  <si>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</si>
  <si>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</si>
  <si>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</si>
  <si>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</si>
  <si>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</si>
  <si>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</si>
  <si>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</si>
  <si>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</si>
  <si>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</si>
  <si>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</si>
  <si>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</si>
  <si>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</si>
  <si>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</si>
  <si>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</si>
  <si>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</si>
  <si>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</si>
  <si>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</si>
  <si>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</si>
  <si>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</si>
  <si>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</si>
  <si>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</si>
  <si>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</si>
  <si>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</si>
  <si>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</si>
  <si>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</si>
  <si>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</si>
  <si>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</si>
  <si>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</si>
  <si>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</si>
  <si>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</si>
  <si>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</si>
  <si>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</si>
  <si>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</si>
  <si>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</si>
  <si>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</si>
  <si>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</si>
  <si>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</si>
  <si>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</si>
  <si>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</si>
  <si>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</si>
  <si>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</si>
  <si>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</si>
  <si>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</si>
  <si>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</si>
  <si>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</si>
  <si>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</si>
  <si>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</si>
  <si>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</si>
  <si>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</si>
  <si>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</si>
  <si>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</si>
  <si>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</si>
  <si>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</si>
  <si>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</si>
  <si>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</si>
  <si>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</si>
  <si>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</si>
  <si>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</si>
  <si>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</si>
  <si>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</si>
  <si>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</si>
  <si>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</si>
  <si>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</si>
  <si>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</si>
  <si>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</si>
  <si>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</si>
  <si>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</si>
  <si>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</si>
  <si>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</si>
  <si>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</si>
  <si>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</si>
  <si>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</si>
  <si>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</si>
  <si>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</si>
  <si>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</si>
  <si>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</si>
  <si>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</si>
  <si>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</si>
  <si>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</si>
  <si>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</si>
  <si>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</si>
  <si>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</si>
  <si>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</si>
  <si>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</si>
  <si>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</si>
  <si>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</si>
  <si>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</si>
  <si>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</si>
  <si>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</si>
  <si>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</si>
  <si>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</si>
  <si>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</si>
  <si>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</si>
  <si>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</si>
  <si>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</si>
  <si>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</si>
  <si>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</si>
  <si>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</si>
  <si>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</si>
  <si>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</si>
  <si>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</si>
  <si>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</si>
  <si>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</si>
  <si>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</si>
  <si>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</si>
  <si>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</si>
  <si>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</si>
  <si>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</si>
  <si>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</si>
  <si>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</si>
  <si>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</si>
  <si>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</si>
  <si>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</si>
  <si>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</si>
  <si>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</si>
  <si>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</si>
  <si>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</si>
  <si>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</si>
  <si>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</si>
  <si>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</si>
  <si>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</si>
  <si>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</si>
  <si>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</si>
  <si>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</si>
  <si>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</si>
  <si>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</si>
  <si>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</si>
  <si>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</si>
  <si>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</si>
  <si>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</si>
  <si>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</si>
  <si>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</si>
  <si>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</si>
  <si>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</si>
  <si>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</si>
  <si>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</si>
  <si>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</si>
  <si>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</si>
  <si>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</si>
  <si>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</si>
  <si>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</si>
  <si>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</si>
  <si>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</si>
  <si>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</si>
  <si>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</si>
  <si>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</si>
  <si>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</si>
  <si>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</si>
  <si>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</si>
  <si>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</si>
  <si>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</si>
  <si>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</si>
  <si>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</si>
  <si>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</si>
  <si>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</si>
  <si>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</si>
  <si>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</si>
  <si>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</si>
  <si>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</si>
  <si>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</si>
  <si>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</si>
  <si>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</si>
  <si>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</si>
  <si>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</si>
  <si>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</si>
  <si>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</si>
  <si>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</si>
  <si>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</si>
  <si>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</si>
  <si>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</si>
  <si>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</si>
  <si>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</si>
  <si>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</si>
  <si>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</si>
  <si>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</si>
  <si>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</si>
  <si>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</si>
  <si>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</si>
  <si>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</si>
  <si>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</si>
  <si>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</si>
  <si>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</si>
  <si>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</si>
  <si>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</si>
  <si>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</si>
  <si>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</si>
  <si>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</si>
  <si>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</si>
  <si>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</si>
  <si>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</si>
  <si>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</si>
  <si>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</si>
  <si>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</si>
  <si>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</si>
  <si>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</si>
  <si>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</si>
  <si>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</si>
  <si>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</si>
  <si>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</si>
  <si>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</si>
  <si>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</si>
  <si>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</si>
  <si>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</si>
  <si>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</si>
  <si>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</si>
  <si>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</si>
  <si>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</si>
  <si>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</si>
  <si>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</si>
  <si>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</si>
  <si>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</si>
  <si>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</si>
  <si>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</si>
  <si>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</si>
  <si>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</si>
  <si>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</si>
  <si>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</si>
  <si>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</si>
  <si>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</si>
  <si>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</si>
  <si>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</si>
  <si>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</si>
  <si>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</si>
  <si>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</si>
  <si>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</si>
  <si>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</si>
  <si>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</si>
  <si>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</si>
  <si>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</si>
  <si>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</si>
  <si>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</si>
  <si>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</si>
  <si>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</si>
  <si>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</si>
  <si>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</si>
  <si>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</si>
  <si>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</si>
  <si>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</si>
  <si>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</si>
  <si>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</si>
  <si>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</si>
  <si>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</si>
  <si>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</si>
  <si>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</si>
  <si>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</si>
  <si>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</si>
  <si>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</si>
  <si>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</si>
  <si>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</si>
  <si>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</si>
  <si>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</si>
  <si>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</si>
  <si>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</si>
  <si>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</si>
  <si>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</si>
  <si>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</si>
  <si>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</si>
  <si>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</si>
  <si>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</si>
  <si>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</si>
  <si>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</si>
  <si>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</si>
  <si>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</si>
  <si>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</si>
  <si>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</si>
  <si>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</si>
  <si>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</si>
  <si>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</si>
  <si>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</si>
  <si>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</si>
  <si>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</si>
  <si>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</si>
  <si>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</si>
  <si>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</si>
  <si>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</si>
  <si>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</si>
  <si>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</si>
  <si>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</si>
  <si>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</si>
  <si>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</si>
  <si>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</si>
  <si>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</si>
  <si>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</si>
  <si>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</si>
  <si>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</si>
  <si>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</si>
  <si>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</si>
  <si>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</si>
  <si>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</si>
  <si>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</si>
  <si>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</si>
  <si>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</si>
  <si>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</si>
  <si>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</si>
  <si>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</si>
  <si>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</si>
  <si>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</si>
  <si>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</si>
  <si>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</si>
  <si>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</si>
  <si>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</si>
  <si>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</si>
  <si>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</si>
  <si>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</si>
  <si>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</si>
  <si>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</si>
  <si>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</si>
  <si>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</si>
  <si>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</si>
  <si>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</si>
  <si>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</si>
  <si>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</si>
  <si>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</si>
  <si>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</si>
  <si>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</si>
  <si>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</si>
  <si>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</si>
  <si>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</si>
  <si>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</si>
  <si>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</si>
  <si>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</si>
  <si>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</si>
  <si>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</si>
  <si>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</si>
  <si>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</si>
  <si>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</si>
  <si>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</si>
  <si>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</si>
  <si>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</si>
  <si>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</si>
  <si>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</si>
  <si>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</si>
  <si>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</si>
  <si>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</si>
  <si>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</si>
  <si>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</si>
  <si>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</si>
  <si>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</si>
  <si>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</si>
  <si>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</si>
  <si>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</si>
  <si>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</si>
  <si>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</si>
  <si>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</si>
  <si>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</si>
  <si>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</si>
  <si>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</si>
  <si>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</si>
  <si>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</si>
  <si>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</si>
  <si>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</si>
  <si>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</si>
  <si>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</si>
  <si>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</si>
  <si>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</si>
  <si>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</si>
  <si>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</si>
  <si>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</si>
  <si>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</si>
  <si>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</si>
  <si>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</si>
  <si>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</si>
  <si>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</si>
  <si>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</si>
  <si>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</si>
  <si>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</si>
  <si>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</si>
  <si>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</si>
  <si>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</si>
  <si>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</si>
  <si>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</si>
  <si>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</si>
  <si>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</si>
  <si>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</si>
  <si>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</si>
  <si>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</si>
  <si>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</si>
  <si>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</si>
  <si>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</si>
  <si>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</si>
  <si>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</si>
  <si>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</si>
  <si>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</si>
  <si>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</si>
  <si>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</si>
  <si>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</si>
  <si>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</si>
  <si>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</si>
  <si>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</si>
  <si>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</si>
  <si>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</si>
  <si>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</si>
  <si>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</si>
  <si>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</si>
  <si>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</si>
  <si>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</si>
  <si>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</si>
  <si>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</si>
  <si>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</si>
  <si>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</si>
  <si>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</si>
  <si>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</si>
  <si>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</si>
  <si>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</si>
  <si>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</si>
  <si>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</si>
  <si>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</si>
  <si>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</si>
  <si>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</si>
  <si>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</si>
  <si>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</si>
  <si>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</si>
  <si>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</si>
  <si>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</si>
  <si>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</si>
  <si>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</si>
  <si>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</si>
  <si>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</si>
  <si>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</si>
  <si>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</si>
  <si>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</si>
  <si>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</si>
  <si>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</si>
  <si>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</si>
  <si>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</si>
  <si>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</si>
  <si>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</si>
  <si>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</si>
  <si>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</si>
  <si>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</si>
  <si>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</si>
  <si>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</si>
  <si>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</si>
  <si>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</si>
  <si>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</si>
  <si>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</si>
  <si>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</si>
  <si>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</si>
  <si>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</si>
  <si>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</si>
  <si>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</si>
  <si>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</si>
  <si>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</si>
  <si>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</si>
  <si>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</si>
  <si>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</si>
  <si>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</si>
  <si>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</si>
  <si>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</si>
  <si>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</si>
  <si>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</si>
  <si>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</si>
  <si>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</si>
  <si>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</si>
  <si>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</si>
  <si>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</si>
  <si>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</si>
  <si>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</si>
  <si>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</si>
  <si>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</si>
  <si>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</si>
  <si>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</si>
  <si>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</si>
  <si>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</si>
  <si>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</si>
  <si>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</si>
  <si>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</si>
  <si>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</si>
  <si>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</si>
  <si>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</si>
  <si>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</si>
  <si>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</si>
  <si>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</si>
  <si>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</si>
  <si>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</si>
  <si>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</si>
  <si>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</si>
  <si>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</si>
  <si>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</si>
  <si>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</si>
  <si>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</si>
  <si>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</si>
  <si>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</si>
  <si>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</si>
  <si>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</si>
  <si>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</si>
  <si>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</si>
  <si>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</si>
  <si>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</si>
  <si>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</si>
  <si>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</si>
  <si>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</si>
  <si>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</si>
  <si>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</si>
  <si>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</si>
  <si>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</si>
  <si>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</si>
  <si>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</si>
  <si>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</si>
  <si>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</si>
  <si>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</si>
  <si>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</si>
  <si>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</si>
  <si>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</si>
  <si>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</si>
  <si>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</si>
  <si>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</si>
  <si>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</si>
  <si>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</si>
  <si>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</si>
  <si>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</si>
  <si>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</si>
  <si>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</si>
  <si>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</si>
  <si>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</si>
  <si>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</si>
  <si>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</si>
  <si>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</si>
  <si>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</si>
  <si>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</si>
  <si>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</si>
  <si>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</si>
  <si>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</si>
  <si>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</si>
  <si>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</si>
  <si>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</si>
  <si>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</si>
  <si>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</si>
  <si>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</si>
  <si>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</si>
  <si>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</si>
  <si>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</si>
  <si>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</si>
  <si>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</si>
  <si>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</si>
  <si>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</si>
  <si>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</si>
  <si>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</si>
  <si>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</si>
  <si>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</si>
  <si>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</si>
  <si>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</si>
  <si>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</si>
  <si>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</si>
  <si>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</si>
  <si>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</si>
  <si>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</si>
  <si>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</si>
  <si>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</si>
  <si>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</si>
  <si>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</si>
  <si>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</si>
  <si>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</si>
  <si>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</si>
  <si>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</si>
  <si>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</si>
  <si>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</si>
  <si>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</si>
  <si>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</si>
  <si>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</si>
  <si>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</si>
  <si>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</si>
  <si>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</si>
  <si>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</si>
  <si>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</si>
  <si>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</si>
  <si>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</si>
  <si>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</si>
  <si>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</si>
  <si>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</si>
  <si>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</si>
  <si>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</si>
  <si>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</si>
  <si>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</si>
  <si>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</si>
  <si>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</si>
  <si>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</si>
  <si>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</si>
  <si>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</si>
  <si>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</si>
  <si>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</si>
  <si>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</si>
  <si>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</si>
  <si>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</si>
  <si>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</si>
  <si>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</si>
  <si>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</si>
  <si>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</si>
  <si>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</si>
  <si>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</si>
  <si>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</si>
  <si>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</si>
  <si>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</si>
  <si>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</si>
  <si>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</si>
  <si>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</si>
  <si>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</si>
  <si>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</si>
  <si>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</si>
  <si>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</si>
  <si>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</si>
  <si>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</si>
  <si>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</si>
  <si>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</si>
  <si>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</si>
  <si>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</si>
  <si>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</si>
  <si>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</si>
  <si>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</si>
  <si>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</si>
  <si>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</si>
  <si>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</si>
  <si>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</si>
  <si>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</si>
  <si>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</si>
  <si>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</si>
  <si>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</si>
  <si>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</si>
  <si>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</si>
  <si>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</si>
  <si>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</si>
  <si>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</si>
  <si>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</si>
  <si>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</si>
  <si>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</si>
  <si>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</si>
  <si>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</si>
  <si>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</si>
  <si>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</si>
  <si>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</si>
  <si>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</si>
  <si>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</si>
  <si>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</si>
  <si>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</si>
  <si>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</si>
  <si>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</si>
  <si>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</si>
  <si>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</si>
  <si>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</si>
  <si>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</si>
  <si>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</si>
  <si>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</si>
  <si>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</si>
  <si>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</si>
  <si>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</si>
  <si>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</si>
  <si>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</si>
  <si>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</si>
  <si>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</si>
  <si>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</si>
  <si>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</si>
  <si>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</si>
  <si>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</si>
  <si>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</si>
  <si>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</si>
  <si>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</si>
  <si>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</si>
  <si>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</si>
  <si>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</si>
  <si>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</si>
  <si>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</si>
  <si>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</si>
  <si>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</si>
  <si>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</si>
  <si>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</si>
  <si>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</si>
  <si>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</si>
  <si>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</si>
  <si>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</si>
  <si>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</si>
  <si>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</si>
  <si>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</si>
  <si>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</si>
  <si>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</si>
  <si>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</si>
  <si>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</si>
  <si>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</si>
  <si>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</si>
  <si>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</si>
  <si>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</si>
  <si>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</si>
  <si>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</si>
  <si>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</si>
  <si>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</si>
  <si>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</si>
  <si>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</si>
  <si>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</si>
  <si>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</si>
  <si>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</si>
  <si>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</si>
  <si>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</si>
  <si>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</si>
  <si>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</si>
  <si>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</si>
  <si>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</si>
  <si>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</si>
  <si>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</si>
  <si>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</si>
  <si>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</si>
  <si>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</si>
  <si>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</si>
  <si>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</si>
  <si>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</si>
  <si>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</si>
  <si>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</si>
  <si>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</si>
  <si>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</si>
  <si>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</si>
  <si>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</si>
  <si>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</si>
  <si>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</si>
  <si>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</si>
  <si>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</si>
  <si>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</si>
  <si>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</si>
  <si>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</si>
  <si>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</si>
  <si>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</si>
  <si>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</si>
  <si>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</si>
  <si>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</si>
  <si>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</si>
  <si>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</si>
  <si>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</si>
  <si>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</si>
  <si>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</si>
  <si>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</si>
  <si>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</si>
  <si>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</si>
  <si>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</si>
  <si>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</si>
  <si>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</si>
  <si>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</si>
  <si>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</si>
  <si>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</si>
  <si>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</si>
  <si>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</si>
  <si>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</si>
  <si>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</si>
  <si>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</si>
  <si>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</si>
  <si>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</si>
  <si>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</si>
  <si>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</si>
  <si>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</si>
  <si>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</si>
  <si>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</si>
  <si>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</si>
  <si>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</si>
  <si>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</si>
  <si>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</si>
  <si>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</si>
  <si>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</si>
  <si>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</si>
  <si>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</si>
  <si>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</si>
  <si>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</si>
  <si>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</si>
  <si>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</si>
  <si>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</si>
  <si>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</si>
  <si>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</si>
  <si>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</si>
  <si>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</si>
  <si>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</si>
  <si>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</si>
  <si>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</si>
  <si>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</si>
  <si>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</si>
  <si>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</si>
  <si>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</si>
  <si>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</si>
  <si>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</si>
  <si>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</si>
  <si>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</si>
  <si>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</si>
  <si>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</si>
  <si>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</si>
  <si>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</si>
  <si>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</si>
  <si>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</si>
  <si>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</si>
  <si>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</si>
  <si>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</si>
  <si>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</si>
  <si>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</si>
  <si>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</si>
  <si>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</si>
  <si>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</si>
  <si>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</si>
  <si>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</si>
  <si>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</si>
  <si>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</si>
  <si>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</si>
  <si>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</si>
  <si>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</si>
  <si>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</si>
  <si>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</si>
  <si>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</si>
  <si>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</si>
  <si>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</si>
  <si>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</si>
  <si>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</si>
  <si>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</si>
  <si>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</si>
  <si>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</si>
  <si>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</si>
  <si>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</si>
  <si>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</si>
  <si>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</si>
  <si>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</si>
  <si>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</si>
  <si>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</si>
  <si>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</si>
  <si>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</si>
  <si>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</si>
  <si>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</si>
  <si>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</si>
  <si>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</si>
  <si>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</si>
  <si>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</si>
  <si>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</si>
  <si>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</si>
  <si>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</si>
  <si>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</si>
  <si>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</si>
  <si>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</si>
  <si>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</si>
  <si>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</si>
  <si>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</si>
  <si>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</si>
  <si>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</si>
  <si>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</si>
  <si>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</si>
  <si>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</si>
  <si>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</si>
  <si>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</si>
  <si>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</si>
  <si>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</si>
  <si>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</si>
  <si>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</si>
  <si>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</si>
  <si>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</si>
  <si>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</si>
  <si>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</si>
  <si>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</si>
  <si>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</si>
  <si>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</si>
  <si>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</si>
  <si>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</si>
  <si>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</si>
  <si>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</si>
  <si>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</si>
  <si>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</si>
  <si>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</si>
  <si>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</si>
  <si>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</si>
  <si>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</si>
  <si>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</si>
  <si>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</si>
  <si>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</si>
  <si>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</si>
  <si>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</si>
  <si>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</si>
  <si>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</si>
  <si>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</si>
  <si>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</si>
  <si>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</si>
  <si>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</si>
  <si>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</si>
  <si>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</si>
  <si>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</si>
  <si>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</si>
  <si>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</si>
  <si>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</si>
  <si>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</si>
  <si>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</si>
  <si>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</si>
  <si>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</si>
  <si>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</si>
  <si>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</si>
  <si>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</si>
  <si>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</si>
  <si>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</si>
  <si>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</si>
  <si>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</si>
  <si>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</si>
  <si>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</si>
  <si>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</si>
  <si>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</si>
  <si>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</si>
  <si>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</si>
  <si>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</si>
  <si>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</si>
  <si>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</si>
  <si>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</si>
  <si>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</si>
  <si>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</si>
  <si>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</si>
  <si>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</si>
  <si>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</si>
  <si>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</si>
  <si>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</si>
  <si>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</si>
  <si>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</si>
  <si>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</si>
  <si>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</si>
  <si>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</si>
  <si>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</si>
  <si>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</si>
  <si>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</si>
  <si>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</si>
  <si>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</si>
  <si>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</si>
  <si>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</si>
  <si>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</si>
  <si>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</si>
  <si>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</si>
  <si>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</si>
  <si>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</si>
  <si>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</si>
  <si>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</si>
  <si>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</si>
  <si>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</si>
  <si>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</si>
  <si>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</si>
  <si>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</si>
  <si>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</si>
  <si>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</si>
  <si>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</si>
  <si>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</si>
  <si>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</si>
  <si>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</si>
  <si>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</si>
  <si>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</si>
  <si>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</si>
  <si>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</si>
  <si>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</si>
  <si>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</si>
  <si>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</si>
  <si>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</si>
  <si>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</si>
  <si>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</si>
  <si>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</si>
  <si>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</si>
  <si>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</si>
  <si>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</si>
  <si>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</si>
  <si>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</si>
  <si>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</si>
  <si>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</si>
  <si>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</si>
  <si>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</si>
  <si>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</si>
  <si>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</si>
  <si>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</si>
  <si>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</si>
  <si>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</si>
  <si>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</si>
  <si>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</si>
  <si>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</si>
  <si>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</si>
  <si>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</si>
  <si>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</si>
  <si>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</si>
  <si>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</si>
  <si>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</si>
  <si>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</si>
  <si>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</si>
  <si>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</si>
  <si>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</si>
  <si>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</si>
  <si>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</si>
  <si>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</si>
  <si>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</si>
  <si>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</si>
  <si>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</si>
  <si>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</si>
  <si>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</si>
  <si>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</si>
  <si>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</si>
  <si>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</si>
  <si>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</si>
  <si>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</si>
  <si>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</si>
  <si>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</si>
  <si>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</si>
  <si>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</si>
  <si>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</si>
  <si>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</si>
  <si>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</si>
  <si>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</si>
  <si>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</si>
  <si>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</si>
  <si>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</si>
  <si>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</si>
  <si>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</si>
  <si>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</si>
  <si>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</si>
  <si>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</si>
  <si>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</si>
  <si>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</si>
  <si>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</si>
  <si>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</si>
  <si>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</si>
  <si>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</si>
  <si>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</si>
  <si>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</si>
  <si>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</si>
  <si>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</si>
  <si>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</si>
  <si>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</si>
  <si>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</si>
  <si>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</si>
  <si>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</si>
  <si>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</si>
  <si>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</si>
  <si>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</si>
  <si>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</si>
  <si>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</si>
  <si>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</si>
  <si>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</si>
  <si>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</si>
  <si>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</si>
  <si>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</si>
  <si>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</si>
  <si>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</si>
  <si>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</si>
  <si>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</si>
  <si>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</si>
  <si>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</si>
  <si>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</si>
  <si>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</si>
  <si>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</si>
  <si>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</si>
  <si>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</si>
  <si>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</si>
  <si>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</si>
  <si>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</si>
  <si>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</si>
  <si>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</si>
  <si>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</si>
  <si>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</si>
  <si>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</si>
  <si>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</si>
  <si>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</si>
  <si>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</si>
  <si>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</si>
  <si>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</si>
  <si>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</si>
  <si>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</si>
  <si>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</si>
  <si>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</si>
  <si>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</si>
  <si>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</si>
  <si>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</si>
  <si>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</si>
  <si>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</si>
  <si>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</si>
  <si>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</si>
  <si>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</si>
  <si>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</si>
  <si>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</si>
  <si>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</si>
  <si>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</si>
  <si>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</si>
  <si>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</si>
  <si>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</si>
  <si>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</si>
  <si>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</si>
  <si>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</si>
  <si>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</si>
  <si>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</si>
  <si>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</si>
  <si>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</si>
  <si>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</si>
  <si>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</si>
  <si>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</si>
  <si>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</si>
  <si>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</si>
  <si>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</si>
  <si>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</si>
  <si>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</si>
  <si>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</si>
  <si>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</si>
  <si>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</si>
  <si>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</si>
  <si>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</si>
  <si>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</si>
  <si>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</si>
  <si>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</si>
  <si>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</si>
  <si>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</si>
  <si>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</si>
  <si>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</si>
  <si>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</si>
  <si>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</si>
  <si>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</si>
  <si>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</si>
  <si>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</si>
  <si>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</si>
  <si>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</si>
  <si>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</si>
  <si>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</si>
  <si>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</si>
  <si>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</si>
  <si>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</si>
  <si>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</si>
  <si>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</si>
  <si>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</si>
  <si>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</si>
  <si>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</si>
  <si>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</si>
  <si>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</si>
  <si>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</si>
  <si>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</si>
  <si>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</si>
  <si>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</si>
  <si>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</si>
  <si>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</si>
  <si>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</si>
  <si>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</si>
  <si>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</si>
  <si>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</si>
  <si>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</si>
  <si>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</si>
  <si>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</si>
  <si>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</si>
  <si>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</si>
  <si>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</si>
  <si>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</si>
  <si>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</si>
  <si>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</si>
  <si>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</si>
  <si>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</si>
  <si>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</si>
  <si>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</si>
  <si>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</si>
  <si>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</si>
  <si>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</si>
  <si>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</si>
  <si>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</si>
  <si>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</si>
  <si>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</si>
  <si>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</si>
  <si>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</si>
  <si>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</si>
  <si>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</si>
  <si>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</si>
  <si>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</si>
  <si>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</si>
  <si>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</si>
  <si>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</si>
  <si>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</si>
  <si>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</si>
  <si>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</si>
  <si>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</si>
  <si>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</si>
  <si>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</si>
  <si>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</si>
  <si>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</si>
  <si>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</si>
  <si>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</si>
  <si>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</si>
  <si>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</si>
  <si>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</si>
  <si>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</si>
  <si>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</si>
  <si>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</si>
  <si>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</si>
  <si>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</si>
  <si>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</si>
  <si>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</si>
  <si>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</si>
  <si>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</si>
  <si>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</si>
  <si>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</si>
  <si>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</si>
  <si>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</si>
  <si>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</si>
  <si>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</si>
  <si>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</si>
  <si>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</si>
  <si>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</si>
  <si>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</si>
  <si>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</si>
  <si>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</si>
  <si>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</si>
  <si>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</si>
  <si>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</si>
  <si>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</si>
  <si>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</si>
  <si>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</si>
  <si>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</si>
  <si>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</si>
  <si>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</si>
  <si>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</si>
  <si>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</si>
  <si>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</si>
  <si>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</si>
  <si>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</si>
  <si>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</si>
  <si>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</si>
  <si>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</si>
  <si>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</si>
  <si>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</si>
  <si>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</si>
  <si>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</si>
  <si>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</si>
  <si>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</si>
  <si>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</si>
  <si>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</si>
  <si>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</si>
  <si>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</si>
  <si>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</si>
  <si>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</si>
  <si>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</si>
  <si>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</si>
  <si>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</si>
  <si>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</si>
  <si>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</si>
  <si>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</si>
  <si>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</si>
  <si>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</si>
  <si>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</si>
  <si>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</si>
  <si>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</si>
  <si>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</si>
  <si>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</si>
  <si>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</si>
  <si>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</si>
  <si>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</si>
  <si>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</si>
  <si>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</si>
  <si>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</si>
  <si>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</si>
  <si>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</si>
  <si>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</si>
  <si>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</si>
  <si>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</si>
  <si>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</si>
  <si>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</si>
  <si>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</si>
  <si>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</si>
  <si>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</si>
  <si>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</si>
  <si>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</si>
  <si>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</si>
  <si>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</si>
  <si>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</si>
  <si>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</si>
  <si>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</si>
  <si>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</si>
  <si>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</si>
  <si>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</si>
  <si>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</si>
  <si>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</si>
  <si>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</si>
  <si>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</si>
  <si>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</si>
  <si>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</si>
  <si>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</si>
  <si>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</si>
  <si>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</si>
  <si>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</si>
  <si>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</si>
  <si>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</si>
  <si>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</si>
  <si>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</si>
  <si>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</si>
  <si>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</si>
  <si>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</si>
  <si>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</si>
  <si>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</si>
  <si>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</si>
  <si>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</si>
  <si>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</si>
  <si>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</si>
  <si>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</si>
  <si>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</si>
  <si>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</si>
  <si>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</si>
  <si>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</si>
  <si>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</si>
  <si>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</si>
  <si>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</si>
  <si>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</si>
  <si>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</si>
  <si>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</si>
  <si>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</si>
  <si>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</si>
  <si>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</si>
  <si>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</si>
  <si>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</si>
  <si>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</si>
  <si>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</si>
  <si>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</si>
  <si>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</si>
  <si>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</si>
  <si>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</si>
  <si>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</si>
  <si>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</si>
  <si>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</si>
  <si>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</si>
  <si>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</si>
  <si>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</si>
  <si>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</si>
  <si>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</si>
  <si>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</si>
  <si>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</si>
  <si>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</si>
  <si>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</si>
  <si>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</si>
  <si>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</si>
  <si>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</si>
  <si>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</si>
  <si>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</si>
  <si>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</si>
  <si>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</si>
  <si>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</si>
  <si>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</si>
  <si>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</si>
  <si>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</si>
  <si>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</si>
  <si>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</si>
  <si>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</si>
  <si>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</si>
  <si>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</si>
  <si>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</si>
  <si>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</si>
  <si>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</si>
  <si>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</si>
  <si>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</si>
  <si>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</si>
  <si>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</si>
  <si>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</si>
  <si>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</si>
  <si>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</si>
  <si>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</si>
  <si>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</si>
  <si>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</si>
  <si>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</si>
  <si>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</si>
  <si>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</si>
  <si>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</si>
  <si>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</si>
  <si>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</si>
  <si>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</si>
  <si>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</si>
  <si>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</si>
  <si>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</si>
  <si>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</si>
  <si>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</si>
  <si>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</si>
  <si>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</si>
  <si>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</si>
  <si>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</si>
  <si>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</si>
  <si>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</si>
  <si>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</si>
  <si>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</si>
  <si>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</si>
  <si>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</si>
  <si>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</si>
  <si>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</si>
  <si>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</si>
  <si>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</si>
  <si>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</si>
  <si>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</si>
  <si>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</si>
  <si>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</si>
  <si>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</si>
  <si>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</si>
  <si>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</si>
  <si>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</si>
  <si>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</si>
  <si>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</si>
  <si>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</si>
  <si>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</si>
  <si>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</si>
  <si>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</si>
  <si>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</si>
  <si>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</si>
  <si>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</si>
  <si>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</si>
  <si>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</si>
  <si>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</si>
  <si>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</si>
  <si>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</si>
  <si>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</si>
  <si>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</si>
  <si>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</si>
  <si>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</si>
  <si>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</si>
  <si>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</si>
  <si>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</si>
  <si>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</si>
  <si>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</si>
  <si>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</si>
  <si>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</si>
  <si>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</si>
  <si>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</si>
  <si>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</si>
  <si>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</si>
  <si>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</si>
  <si>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</si>
  <si>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</si>
  <si>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</si>
  <si>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</si>
  <si>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</si>
  <si>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</si>
  <si>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</si>
  <si>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</si>
  <si>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</si>
  <si>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</si>
  <si>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</si>
  <si>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</si>
  <si>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</si>
  <si>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</si>
  <si>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</si>
  <si>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</si>
  <si>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</si>
  <si>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</si>
  <si>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</si>
  <si>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</si>
  <si>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</si>
  <si>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</si>
  <si>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</si>
  <si>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</si>
  <si>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</si>
  <si>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</si>
  <si>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</si>
  <si>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</si>
  <si>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</si>
  <si>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</si>
  <si>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</si>
  <si>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</si>
  <si>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</si>
  <si>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</si>
  <si>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</si>
  <si>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</si>
  <si>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</si>
  <si>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</si>
  <si>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</si>
  <si>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</si>
  <si>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</si>
  <si>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</si>
  <si>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</si>
  <si>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</si>
  <si>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</si>
  <si>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</si>
  <si>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</si>
  <si>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</si>
  <si>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</si>
  <si>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</si>
  <si>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</si>
  <si>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</si>
  <si>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</si>
  <si>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</si>
  <si>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</si>
  <si>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</si>
  <si>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</si>
  <si>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</si>
  <si>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</si>
  <si>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</si>
  <si>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</si>
  <si>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</si>
  <si>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</si>
  <si>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</si>
  <si>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</si>
  <si>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</si>
  <si>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</si>
  <si>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</si>
  <si>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</si>
  <si>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</si>
  <si>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</si>
  <si>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</si>
  <si>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</si>
  <si>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</si>
  <si>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</si>
  <si>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</si>
  <si>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</si>
  <si>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</si>
  <si>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</si>
  <si>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</si>
  <si>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</si>
  <si>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</si>
  <si>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</si>
  <si>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</si>
  <si>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</si>
  <si>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</si>
  <si>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</si>
  <si>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</si>
  <si>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</si>
  <si>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</si>
  <si>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</si>
  <si>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</si>
  <si>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</si>
  <si>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</si>
  <si>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</si>
  <si>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</si>
  <si>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</si>
  <si>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</si>
  <si>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</si>
  <si>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</si>
  <si>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</si>
  <si>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</si>
  <si>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</si>
  <si>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</si>
  <si>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</si>
  <si>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</si>
  <si>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</si>
  <si>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</si>
  <si>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</si>
  <si>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</si>
  <si>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</si>
  <si>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</si>
  <si>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</si>
  <si>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</si>
  <si>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</si>
  <si>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</si>
  <si>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</si>
  <si>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</si>
  <si>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</si>
  <si>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</si>
  <si>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</si>
  <si>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</si>
  <si>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</si>
  <si>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</si>
  <si>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</si>
  <si>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</si>
  <si>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</si>
  <si>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</si>
  <si>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</si>
  <si>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</si>
  <si>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</si>
  <si>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</si>
  <si>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</si>
  <si>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</si>
  <si>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</si>
  <si>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</si>
  <si>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</si>
  <si>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</si>
  <si>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</si>
  <si>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</si>
  <si>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</si>
  <si>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</si>
  <si>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</si>
  <si>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</si>
  <si>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</si>
  <si>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</si>
  <si>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</si>
  <si>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</si>
  <si>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</si>
  <si>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</si>
  <si>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</si>
  <si>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</si>
  <si>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</si>
  <si>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</si>
  <si>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</si>
  <si>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</si>
  <si>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</si>
  <si>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</si>
  <si>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</si>
  <si>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</si>
  <si>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</si>
  <si>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</si>
  <si>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</si>
  <si>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</si>
  <si>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</si>
  <si>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</si>
  <si>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</si>
  <si>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</si>
  <si>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</si>
  <si>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</si>
  <si>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</si>
  <si>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</si>
  <si>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</si>
  <si>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</si>
  <si>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</si>
  <si>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</si>
  <si>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</si>
  <si>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</si>
  <si>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</si>
  <si>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</si>
  <si>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</si>
  <si>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</si>
  <si>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</si>
  <si>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</si>
  <si>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</si>
  <si>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</si>
  <si>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</si>
  <si>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</si>
  <si>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</si>
  <si>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</si>
  <si>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</si>
  <si>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</si>
  <si>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</si>
  <si>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</si>
  <si>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</si>
  <si>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</si>
  <si>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</si>
  <si>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</si>
  <si>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</si>
  <si>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</si>
  <si>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</si>
  <si>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</si>
  <si>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</si>
  <si>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</si>
  <si>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</si>
  <si>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</si>
  <si>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</si>
  <si>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</si>
  <si>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</si>
  <si>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</si>
  <si>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</si>
  <si>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</si>
  <si>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</si>
  <si>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</si>
  <si>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</si>
  <si>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</si>
  <si>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</si>
  <si>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</si>
  <si>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</si>
  <si>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</si>
  <si>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</si>
  <si>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</si>
  <si>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</si>
  <si>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</si>
  <si>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</si>
  <si>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</si>
  <si>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</si>
  <si>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</si>
  <si>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</si>
  <si>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</si>
  <si>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</si>
  <si>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</si>
  <si>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</si>
  <si>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</si>
  <si>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</si>
  <si>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</si>
  <si>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</si>
  <si>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</si>
  <si>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</si>
  <si>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</si>
  <si>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</si>
  <si>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</si>
  <si>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</si>
  <si>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</si>
  <si>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</si>
  <si>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</si>
  <si>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</si>
  <si>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</si>
  <si>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</si>
  <si>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</si>
  <si>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</si>
  <si>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</si>
  <si>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</si>
  <si>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</si>
  <si>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</si>
  <si>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</si>
  <si>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</si>
  <si>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</si>
  <si>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</si>
  <si>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</si>
  <si>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</si>
  <si>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</si>
  <si>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</si>
  <si>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</si>
  <si>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</si>
  <si>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</si>
  <si>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</si>
  <si>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</si>
  <si>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</si>
  <si>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</si>
  <si>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</si>
  <si>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</si>
  <si>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</si>
  <si>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</si>
  <si>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</si>
  <si>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</si>
  <si>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</si>
  <si>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</si>
  <si>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</si>
  <si>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</si>
  <si>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</si>
  <si>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</si>
  <si>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</si>
  <si>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</si>
  <si>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</si>
  <si>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</si>
  <si>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</si>
  <si>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</si>
  <si>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</si>
  <si>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</si>
  <si>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</si>
  <si>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</si>
  <si>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</si>
  <si>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</si>
  <si>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</si>
  <si>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</si>
  <si>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</si>
  <si>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</si>
  <si>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</si>
  <si>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</si>
  <si>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</si>
  <si>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</si>
  <si>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</si>
  <si>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</si>
  <si>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</si>
  <si>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</si>
  <si>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</si>
  <si>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</si>
  <si>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</si>
  <si>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</si>
  <si>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</si>
  <si>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</si>
  <si>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</si>
  <si>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</si>
  <si>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</si>
  <si>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</si>
  <si>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</si>
  <si>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</si>
  <si>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</si>
  <si>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</si>
  <si>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</si>
  <si>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</si>
  <si>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</si>
  <si>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</si>
  <si>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</si>
  <si>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</si>
  <si>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</si>
  <si>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</si>
  <si>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</si>
  <si>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</si>
  <si>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</si>
  <si>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</si>
  <si>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</si>
  <si>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</si>
  <si>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</si>
  <si>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</si>
  <si>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</si>
  <si>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</si>
  <si>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</si>
  <si>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</si>
  <si>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</si>
  <si>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</si>
  <si>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</si>
  <si>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</si>
  <si>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</si>
  <si>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</si>
  <si>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</si>
  <si>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</si>
  <si>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</si>
  <si>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</si>
  <si>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</si>
  <si>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</si>
  <si>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</si>
  <si>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</si>
  <si>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</si>
  <si>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</si>
  <si>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</si>
  <si>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</si>
  <si>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</si>
  <si>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</si>
  <si>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</si>
  <si>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</si>
  <si>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</si>
  <si>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</si>
  <si>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</si>
  <si>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</si>
  <si>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</si>
  <si>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</si>
  <si>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</si>
  <si>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</si>
  <si>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</si>
  <si>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</si>
  <si>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</si>
  <si>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</si>
  <si>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</si>
  <si>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</si>
  <si>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</si>
  <si>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</si>
  <si>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</si>
  <si>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</si>
  <si>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</si>
  <si>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</si>
  <si>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</si>
  <si>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</si>
  <si>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</si>
  <si>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</si>
  <si>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</si>
  <si>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</si>
  <si>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</si>
  <si>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</si>
  <si>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</si>
  <si>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</si>
  <si>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</si>
  <si>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</si>
  <si>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</si>
  <si>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</si>
  <si>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</si>
  <si>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</si>
  <si>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</si>
  <si>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</si>
  <si>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</si>
  <si>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</si>
  <si>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</si>
  <si>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</si>
  <si>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</si>
  <si>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</si>
  <si>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</si>
  <si>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</si>
  <si>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</si>
  <si>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</si>
  <si>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</si>
  <si>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</si>
  <si>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</si>
  <si>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</si>
  <si>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</si>
  <si>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</si>
  <si>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</si>
  <si>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</si>
  <si>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</si>
  <si>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</si>
  <si>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</si>
  <si>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</si>
  <si>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</si>
  <si>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</si>
  <si>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</si>
  <si>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</si>
  <si>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</si>
  <si>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</si>
  <si>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</si>
  <si>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</si>
  <si>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</si>
  <si>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</si>
  <si>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</si>
  <si>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</si>
  <si>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</si>
  <si>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</si>
  <si>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</si>
  <si>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</si>
  <si>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</si>
  <si>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</si>
  <si>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</si>
  <si>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</si>
  <si>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</si>
  <si>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</si>
  <si>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</si>
  <si>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</si>
  <si>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</si>
  <si>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</si>
  <si>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</si>
  <si>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</si>
  <si>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</si>
  <si>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</si>
  <si>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</si>
  <si>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</si>
  <si>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</si>
  <si>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</si>
  <si>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</si>
  <si>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</si>
  <si>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</si>
  <si>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</si>
  <si>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</si>
  <si>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</si>
  <si>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</si>
  <si>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</si>
  <si>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</si>
  <si>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</si>
  <si>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</si>
  <si>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</si>
  <si>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</si>
  <si>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</si>
  <si>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</si>
  <si>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</si>
  <si>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</si>
  <si>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</si>
  <si>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</si>
  <si>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</si>
  <si>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</si>
  <si>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</si>
  <si>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</si>
  <si>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</si>
  <si>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</si>
  <si>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</si>
  <si>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</si>
  <si>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</si>
  <si>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</si>
  <si>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</si>
  <si>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</si>
  <si>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</si>
  <si>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</si>
  <si>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</si>
  <si>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</si>
  <si>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</si>
  <si>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</si>
  <si>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</si>
  <si>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</si>
  <si>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</si>
  <si>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</si>
  <si>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</si>
  <si>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</si>
  <si>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</si>
  <si>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</si>
  <si>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</si>
  <si>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</si>
  <si>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</si>
  <si>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</si>
  <si>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</si>
  <si>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</si>
  <si>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</si>
  <si>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</si>
  <si>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</si>
  <si>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</si>
  <si>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</si>
  <si>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</si>
  <si>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</si>
  <si>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</si>
  <si>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</si>
  <si>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</si>
  <si>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</si>
  <si>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</si>
  <si>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</si>
  <si>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</si>
  <si>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</si>
  <si>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</si>
  <si>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</si>
  <si>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</si>
  <si>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</si>
  <si>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</si>
  <si>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</si>
  <si>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</si>
  <si>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</si>
  <si>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</si>
  <si>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</si>
  <si>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</si>
  <si>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</si>
  <si>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</si>
  <si>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</si>
  <si>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</si>
  <si>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</si>
  <si>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</si>
  <si>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</si>
  <si>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</si>
  <si>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</si>
  <si>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</si>
  <si>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</si>
  <si>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</si>
  <si>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</si>
  <si>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</si>
  <si>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</si>
  <si>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</si>
  <si>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</si>
  <si>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</si>
  <si>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</si>
  <si>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</si>
  <si>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</si>
  <si>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</si>
  <si>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</si>
  <si>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</si>
  <si>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</si>
  <si>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</si>
  <si>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</si>
  <si>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</si>
  <si>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</si>
  <si>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</si>
  <si>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</si>
  <si>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</si>
  <si>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</si>
  <si>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</si>
  <si>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</si>
  <si>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</si>
  <si>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</si>
  <si>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</si>
  <si>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</si>
  <si>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</si>
  <si>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</si>
  <si>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</si>
  <si>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</si>
  <si>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</si>
  <si>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</si>
  <si>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</si>
  <si>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</si>
  <si>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</si>
  <si>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</si>
  <si>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</si>
  <si>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</si>
  <si>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</si>
  <si>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</si>
  <si>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</si>
  <si>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</si>
  <si>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</si>
  <si>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</si>
  <si>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</si>
  <si>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</si>
  <si>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</si>
  <si>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</si>
  <si>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</si>
  <si>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</si>
  <si>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</si>
  <si>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</si>
  <si>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</si>
  <si>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</si>
  <si>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</si>
  <si>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</si>
  <si>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</si>
  <si>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</si>
  <si>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</si>
  <si>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</si>
  <si>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</si>
  <si>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</si>
  <si>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</si>
  <si>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</si>
  <si>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</si>
  <si>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</si>
  <si>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</si>
  <si>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</si>
  <si>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</si>
  <si>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</si>
  <si>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</si>
  <si>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</si>
  <si>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</si>
  <si>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</si>
  <si>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</si>
  <si>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</si>
  <si>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</si>
  <si>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</si>
  <si>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</si>
  <si>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</si>
  <si>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</si>
  <si>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</si>
  <si>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</si>
  <si>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</si>
  <si>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</si>
  <si>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</si>
  <si>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</si>
  <si>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</si>
  <si>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</si>
  <si>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</si>
  <si>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</si>
  <si>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</si>
  <si>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</si>
  <si>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</si>
  <si>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</si>
  <si>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</si>
  <si>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</si>
  <si>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</si>
  <si>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</si>
  <si>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</si>
  <si>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</si>
  <si>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</si>
  <si>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</si>
  <si>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</si>
  <si>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</si>
  <si>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</si>
  <si>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</si>
  <si>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</si>
  <si>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</si>
  <si>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</si>
  <si>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</si>
  <si>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</si>
  <si>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</si>
  <si>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</si>
  <si>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</si>
  <si>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</si>
  <si>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</si>
  <si>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</si>
  <si>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</si>
  <si>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</si>
  <si>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</si>
  <si>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</si>
  <si>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</si>
  <si>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</si>
  <si>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</si>
  <si>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</si>
  <si>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</si>
  <si>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</si>
  <si>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</si>
  <si>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</si>
  <si>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</si>
  <si>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</si>
  <si>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</si>
  <si>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</si>
  <si>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</si>
  <si>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</si>
  <si>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</si>
  <si>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</si>
  <si>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</si>
  <si>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</si>
  <si>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</si>
  <si>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</si>
  <si>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</si>
  <si>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</si>
  <si>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</si>
  <si>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</si>
  <si>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</si>
  <si>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</si>
  <si>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</si>
  <si>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</si>
  <si>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</si>
  <si>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</si>
  <si>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</si>
  <si>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</si>
  <si>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</si>
  <si>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</si>
  <si>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</si>
  <si>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</si>
  <si>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</si>
  <si>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</si>
  <si>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</si>
  <si>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</si>
  <si>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</si>
  <si>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</si>
  <si>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</si>
  <si>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</si>
  <si>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</si>
  <si>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</si>
  <si>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</si>
  <si>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</si>
  <si>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</si>
  <si>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</si>
  <si>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</si>
  <si>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</si>
  <si>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</si>
  <si>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</si>
  <si>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</si>
  <si>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</si>
  <si>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</si>
  <si>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</si>
  <si>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</si>
  <si>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</si>
  <si>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</si>
  <si>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</si>
  <si>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</si>
  <si>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</si>
  <si>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</si>
  <si>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</si>
  <si>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</si>
  <si>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</si>
  <si>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</si>
  <si>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</si>
  <si>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</si>
  <si>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</si>
  <si>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</si>
  <si>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</si>
  <si>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</si>
  <si>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</si>
  <si>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</si>
  <si>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</si>
  <si>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</si>
  <si>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</si>
  <si>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</si>
  <si>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</si>
  <si>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</si>
  <si>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</si>
  <si>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</si>
  <si>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</si>
  <si>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</si>
  <si>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</si>
  <si>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</si>
  <si>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</si>
  <si>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</si>
  <si>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</si>
  <si>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</si>
  <si>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</si>
  <si>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</si>
  <si>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</si>
  <si>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</si>
  <si>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</si>
  <si>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</si>
  <si>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</si>
  <si>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</si>
  <si>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</si>
  <si>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</si>
  <si>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</si>
  <si>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</si>
  <si>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</si>
  <si>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</si>
  <si>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</si>
  <si>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</si>
  <si>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</si>
  <si>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</si>
  <si>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</si>
  <si>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</si>
  <si>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</si>
  <si>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</si>
  <si>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</si>
  <si>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</si>
  <si>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</si>
  <si>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</si>
  <si>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</si>
  <si>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</si>
  <si>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</si>
  <si>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</si>
  <si>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</si>
  <si>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</si>
  <si>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</si>
  <si>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</si>
  <si>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</si>
  <si>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</si>
  <si>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</si>
  <si>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</si>
  <si>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</si>
  <si>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</si>
  <si>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</si>
  <si>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</si>
  <si>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</si>
  <si>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</si>
  <si>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</si>
  <si>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</si>
  <si>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</si>
  <si>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</si>
  <si>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</si>
  <si>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</si>
  <si>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</si>
  <si>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</si>
  <si>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</si>
  <si>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</si>
  <si>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</si>
  <si>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</si>
  <si>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</si>
  <si>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</si>
  <si>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</si>
  <si>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</si>
  <si>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</si>
  <si>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</si>
  <si>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</si>
  <si>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</si>
  <si>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</si>
  <si>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</si>
  <si>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</si>
  <si>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</si>
  <si>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</si>
  <si>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</si>
  <si>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</si>
  <si>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</si>
  <si>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</si>
  <si>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</si>
  <si>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</si>
  <si>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</si>
  <si>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</si>
  <si>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</si>
  <si>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</si>
  <si>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</si>
  <si>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</si>
  <si>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</si>
  <si>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</si>
  <si>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</si>
  <si>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</si>
  <si>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</si>
  <si>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</si>
  <si>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</si>
  <si>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</si>
  <si>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</si>
  <si>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</si>
  <si>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</si>
  <si>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</si>
  <si>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</si>
  <si>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</si>
  <si>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</si>
  <si>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</si>
  <si>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</si>
  <si>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</si>
  <si>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</si>
  <si>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</si>
  <si>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</si>
  <si>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</si>
  <si>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</si>
  <si>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</si>
  <si>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</si>
  <si>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</si>
  <si>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</si>
  <si>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</si>
  <si>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</si>
  <si>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</si>
  <si>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</si>
  <si>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</si>
  <si>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</si>
  <si>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</si>
  <si>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</si>
  <si>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</si>
  <si>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</si>
  <si>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</si>
  <si>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</si>
  <si>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</si>
  <si>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</si>
  <si>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</si>
  <si>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</si>
  <si>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</si>
  <si>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</si>
  <si>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</si>
  <si>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</si>
  <si>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</si>
  <si>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</si>
  <si>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</si>
  <si>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</si>
  <si>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</si>
  <si>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</si>
  <si>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</si>
  <si>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</si>
  <si>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</si>
  <si>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</si>
  <si>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</si>
  <si>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</si>
  <si>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</si>
  <si>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</si>
  <si>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</si>
  <si>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</si>
  <si>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</si>
  <si>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</si>
  <si>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</si>
  <si>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</si>
  <si>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</si>
  <si>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</si>
  <si>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</si>
  <si>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</si>
  <si>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</si>
  <si>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</si>
  <si>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</si>
  <si>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</si>
  <si>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</si>
  <si>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</si>
  <si>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</si>
  <si>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</si>
  <si>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</si>
  <si>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</si>
  <si>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</si>
  <si>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</si>
  <si>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</si>
  <si>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</si>
  <si>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</si>
  <si>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</si>
  <si>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</si>
  <si>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</si>
  <si>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</si>
  <si>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</si>
  <si>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</si>
  <si>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</si>
  <si>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</si>
  <si>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</si>
  <si>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</si>
  <si>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</si>
  <si>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</si>
  <si>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</si>
  <si>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</si>
  <si>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</si>
  <si>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</si>
  <si>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</si>
  <si>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</si>
  <si>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</si>
  <si>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</si>
  <si>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</si>
  <si>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</si>
  <si>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</si>
  <si>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</si>
  <si>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</si>
  <si>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</si>
  <si>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</si>
  <si>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</si>
  <si>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</si>
  <si>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</si>
  <si>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</si>
  <si>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</si>
  <si>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</si>
  <si>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</si>
  <si>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</si>
  <si>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</si>
  <si>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</si>
  <si>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</si>
  <si>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</si>
  <si>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</si>
  <si>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</si>
  <si>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</si>
  <si>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</si>
  <si>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</si>
  <si>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</si>
  <si>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</si>
  <si>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</si>
  <si>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</si>
  <si>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</si>
  <si>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</si>
  <si>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</si>
  <si>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</si>
  <si>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</si>
  <si>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</si>
  <si>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</si>
  <si>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</si>
  <si>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</si>
  <si>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</si>
  <si>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</si>
  <si>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</si>
  <si>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</si>
  <si>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</si>
  <si>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</si>
  <si>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</si>
  <si>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</si>
  <si>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</si>
  <si>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</si>
  <si>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</si>
  <si>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</si>
  <si>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</si>
  <si>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</si>
  <si>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</si>
  <si>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</si>
  <si>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</si>
  <si>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</si>
  <si>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</si>
  <si>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</si>
  <si>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</si>
  <si>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</si>
  <si>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</si>
  <si>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</si>
  <si>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</si>
  <si>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</si>
  <si>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</si>
  <si>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</si>
  <si>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</si>
  <si>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</si>
  <si>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</si>
  <si>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</si>
  <si>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</si>
  <si>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</si>
  <si>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</si>
  <si>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</si>
  <si>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</si>
  <si>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</si>
  <si>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</si>
  <si>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</si>
  <si>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</si>
  <si>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</si>
  <si>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</si>
  <si>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</si>
  <si>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</si>
  <si>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</si>
  <si>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</si>
  <si>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</si>
  <si>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</si>
  <si>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</si>
  <si>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</si>
  <si>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</si>
  <si>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</si>
  <si>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</si>
  <si>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</si>
  <si>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</si>
  <si>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</si>
  <si>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</si>
  <si>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</si>
  <si>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</si>
  <si>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</si>
  <si>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</si>
  <si>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</si>
  <si>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</si>
  <si>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</si>
  <si>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</si>
  <si>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</si>
  <si>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</si>
  <si>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</si>
  <si>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</si>
  <si>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</si>
  <si>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</si>
  <si>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</si>
  <si>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</si>
  <si>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</si>
  <si>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</si>
  <si>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</si>
  <si>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</si>
  <si>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</si>
  <si>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</si>
  <si>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</si>
  <si>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</si>
  <si>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</si>
  <si>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</si>
  <si>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</si>
  <si>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</si>
  <si>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</si>
  <si>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</si>
  <si>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</si>
  <si>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</si>
  <si>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</si>
  <si>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</si>
  <si>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</si>
  <si>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</si>
  <si>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</si>
  <si>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</si>
  <si>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</si>
  <si>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</si>
  <si>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</si>
  <si>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</si>
  <si>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</si>
  <si>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</si>
  <si>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</si>
  <si>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</si>
  <si>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</si>
  <si>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</si>
  <si>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</si>
  <si>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</si>
  <si>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</si>
  <si>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</si>
  <si>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</si>
  <si>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</si>
  <si>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</si>
  <si>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</si>
  <si>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</si>
  <si>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</si>
  <si>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</si>
  <si>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</si>
  <si>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</si>
  <si>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</si>
  <si>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</si>
  <si>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</si>
  <si>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</si>
  <si>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</si>
  <si>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</si>
  <si>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</si>
  <si>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</si>
  <si>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</si>
  <si>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</si>
  <si>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</si>
  <si>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</si>
  <si>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</si>
  <si>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</si>
  <si>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</si>
  <si>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</si>
  <si>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</si>
  <si>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</si>
  <si>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</si>
  <si>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</si>
  <si>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</si>
  <si>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</si>
  <si>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</si>
  <si>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</si>
  <si>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</si>
  <si>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</si>
  <si>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</si>
  <si>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</si>
  <si>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</si>
  <si>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</si>
  <si>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</si>
  <si>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</si>
  <si>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</si>
  <si>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</si>
  <si>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</si>
  <si>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</si>
  <si>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</si>
  <si>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</si>
  <si>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</si>
  <si>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</si>
  <si>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</si>
  <si>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</si>
  <si>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</si>
  <si>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</si>
  <si>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</si>
  <si>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</si>
  <si>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</si>
  <si>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</si>
  <si>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</si>
  <si>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</si>
  <si>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</si>
  <si>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</si>
  <si>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</si>
  <si>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</si>
  <si>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</si>
  <si>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</si>
  <si>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</si>
  <si>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</si>
  <si>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</si>
  <si>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</si>
  <si>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</si>
  <si>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</si>
  <si>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</si>
  <si>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</si>
  <si>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</si>
  <si>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</si>
  <si>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</si>
  <si>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</si>
  <si>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</si>
  <si>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</si>
  <si>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</si>
  <si>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</si>
  <si>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</si>
  <si>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</si>
  <si>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</si>
  <si>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</si>
  <si>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</si>
  <si>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</si>
  <si>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</si>
  <si>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</si>
  <si>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</si>
  <si>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</si>
  <si>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</si>
  <si>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</si>
  <si>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</si>
  <si>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</si>
  <si>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</si>
  <si>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</si>
  <si>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</si>
  <si>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</si>
  <si>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</si>
  <si>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</si>
  <si>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</si>
  <si>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</si>
  <si>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</si>
  <si>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</si>
  <si>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</si>
  <si>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</si>
  <si>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</si>
  <si>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</si>
  <si>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</si>
  <si>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</si>
  <si>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</si>
  <si>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</si>
  <si>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</si>
  <si>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</si>
  <si>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</si>
  <si>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</si>
  <si>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</si>
  <si>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</si>
  <si>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</si>
  <si>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</si>
  <si>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</si>
  <si>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</si>
  <si>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</si>
  <si>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</si>
  <si>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</si>
  <si>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</si>
  <si>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</si>
  <si>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</si>
  <si>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</si>
  <si>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</si>
  <si>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</si>
  <si>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</si>
  <si>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</si>
  <si>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</si>
  <si>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</si>
  <si>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</si>
  <si>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</si>
  <si>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</si>
  <si>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</si>
  <si>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</si>
  <si>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</si>
  <si>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</si>
  <si>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</si>
  <si>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</si>
  <si>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</si>
  <si>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</si>
  <si>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</si>
  <si>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</si>
  <si>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</si>
  <si>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</si>
  <si>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</si>
  <si>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</si>
  <si>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</si>
  <si>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</si>
  <si>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</si>
  <si>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</si>
  <si>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</si>
  <si>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</si>
  <si>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</si>
  <si>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</si>
  <si>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</si>
  <si>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</si>
  <si>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</si>
  <si>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</si>
  <si>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</si>
  <si>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</si>
  <si>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</si>
  <si>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</si>
  <si>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</si>
  <si>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</si>
  <si>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</si>
  <si>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</si>
  <si>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</si>
  <si>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</si>
  <si>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</si>
  <si>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</si>
  <si>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</si>
  <si>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</si>
  <si>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</si>
  <si>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</si>
  <si>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</si>
  <si>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</si>
  <si>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</si>
  <si>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</si>
  <si>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</si>
  <si>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</si>
  <si>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</si>
  <si>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</si>
  <si>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</si>
  <si>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</si>
  <si>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</si>
  <si>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</si>
  <si>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</si>
  <si>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</si>
  <si>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</si>
  <si>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</si>
  <si>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</si>
  <si>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</si>
  <si>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</si>
  <si>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</si>
  <si>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</si>
  <si>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</si>
  <si>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</si>
  <si>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</si>
  <si>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</si>
  <si>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</si>
  <si>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</si>
  <si>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</si>
  <si>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</si>
  <si>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</si>
  <si>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</si>
  <si>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</si>
  <si>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</si>
  <si>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</si>
  <si>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</si>
  <si>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</si>
  <si>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</si>
  <si>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</si>
  <si>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</si>
  <si>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</si>
  <si>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</si>
  <si>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</si>
  <si>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</si>
  <si>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</si>
  <si>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</si>
  <si>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</si>
  <si>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</si>
  <si>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</si>
  <si>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</si>
  <si>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</si>
  <si>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</si>
  <si>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</si>
  <si>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</si>
  <si>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</si>
  <si>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</si>
  <si>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</si>
  <si>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</si>
  <si>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</si>
  <si>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</si>
  <si>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</si>
  <si>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</si>
  <si>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</si>
  <si>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</si>
  <si>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</si>
  <si>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</si>
  <si>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</si>
  <si>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</si>
  <si>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</si>
  <si>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</si>
  <si>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</si>
  <si>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</si>
  <si>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</si>
  <si>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</si>
  <si>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</si>
  <si>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</si>
  <si>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</si>
  <si>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</si>
  <si>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</si>
  <si>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</si>
  <si>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</si>
  <si>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</si>
  <si>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</si>
  <si>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</si>
  <si>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</si>
  <si>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</si>
  <si>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</si>
  <si>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</si>
  <si>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</si>
  <si>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</si>
  <si>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</si>
  <si>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</si>
  <si>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</si>
  <si>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</si>
  <si>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</si>
  <si>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</si>
  <si>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</si>
  <si>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</si>
  <si>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</si>
  <si>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</si>
  <si>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</si>
  <si>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</si>
  <si>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</si>
  <si>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</si>
  <si>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</si>
  <si>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</si>
  <si>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</si>
  <si>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</si>
  <si>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</si>
  <si>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</si>
  <si>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</si>
  <si>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</si>
  <si>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</si>
  <si>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</si>
  <si>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</si>
  <si>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</si>
  <si>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</si>
  <si>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</si>
  <si>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</si>
  <si>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</si>
  <si>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</si>
  <si>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</si>
  <si>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</si>
  <si>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</si>
  <si>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</si>
  <si>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</si>
  <si>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</si>
  <si>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</si>
  <si>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</si>
  <si>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</si>
  <si>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</si>
  <si>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</si>
  <si>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</si>
  <si>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</si>
  <si>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</si>
  <si>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</si>
  <si>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</si>
  <si>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</si>
  <si>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</si>
  <si>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</si>
  <si>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</si>
  <si>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</si>
  <si>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</si>
  <si>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</si>
  <si>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</si>
  <si>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</si>
  <si>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</si>
  <si>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</si>
  <si>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</si>
  <si>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</si>
  <si>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</si>
  <si>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</si>
  <si>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</si>
  <si>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</si>
  <si>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</si>
  <si>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</si>
  <si>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</si>
  <si>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</si>
  <si>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</si>
  <si>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</si>
  <si>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</si>
  <si>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</si>
  <si>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</si>
  <si>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</si>
  <si>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</si>
  <si>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</si>
  <si>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</si>
  <si>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</si>
  <si>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</si>
  <si>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</si>
  <si>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</si>
  <si>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</si>
  <si>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</si>
  <si>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</si>
  <si>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</si>
  <si>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</si>
  <si>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</si>
  <si>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</si>
  <si>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</si>
  <si>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</si>
  <si>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</si>
  <si>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</si>
  <si>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</si>
  <si>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</si>
  <si>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</si>
  <si>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</si>
  <si>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</si>
  <si>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</si>
  <si>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</si>
  <si>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</si>
  <si>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</si>
  <si>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</si>
  <si>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</si>
  <si>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</si>
  <si>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</si>
  <si>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</si>
  <si>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</si>
  <si>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</si>
  <si>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</si>
  <si>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</si>
  <si>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</si>
  <si>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</si>
  <si>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</si>
  <si>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</si>
  <si>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</si>
  <si>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</si>
  <si>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</si>
  <si>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</si>
  <si>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</si>
  <si>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</si>
  <si>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</si>
  <si>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</si>
  <si>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</si>
  <si>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</si>
  <si>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</si>
  <si>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</si>
  <si>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</si>
  <si>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</si>
  <si>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</si>
  <si>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</si>
  <si>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</si>
  <si>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</si>
  <si>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</si>
  <si>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</si>
  <si>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</si>
  <si>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</si>
  <si>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</si>
  <si>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</si>
  <si>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</si>
  <si>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</si>
  <si>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</si>
  <si>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</si>
  <si>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</si>
  <si>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</si>
  <si>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</si>
  <si>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</si>
  <si>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</si>
  <si>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</si>
  <si>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</si>
  <si>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</si>
  <si>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</si>
  <si>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</si>
  <si>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</si>
  <si>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</si>
  <si>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</si>
  <si>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</si>
  <si>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</si>
  <si>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</si>
  <si>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</si>
  <si>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</si>
  <si>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</si>
  <si>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</si>
  <si>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</si>
  <si>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</si>
  <si>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</si>
  <si>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</si>
  <si>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</si>
  <si>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</si>
  <si>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</si>
  <si>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</si>
  <si>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</si>
  <si>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</si>
  <si>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</si>
  <si>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</si>
  <si>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</si>
  <si>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</si>
  <si>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</si>
  <si>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</si>
  <si>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</si>
  <si>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</si>
  <si>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</si>
  <si>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</si>
  <si>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</si>
  <si>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</si>
  <si>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</si>
  <si>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</si>
  <si>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</si>
  <si>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</si>
  <si>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</si>
  <si>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</si>
  <si>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</si>
  <si>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</si>
  <si>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</si>
  <si>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</si>
  <si>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</si>
  <si>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</si>
  <si>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</si>
  <si>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</si>
  <si>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</si>
  <si>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</si>
  <si>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</si>
  <si>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</si>
  <si>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</si>
  <si>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</si>
  <si>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</si>
  <si>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</si>
  <si>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</si>
  <si>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</si>
  <si>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</si>
  <si>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</si>
  <si>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</si>
  <si>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</si>
  <si>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</si>
  <si>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</si>
  <si>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</si>
  <si>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</si>
  <si>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</si>
  <si>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</si>
  <si>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</si>
  <si>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</si>
  <si>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</si>
  <si>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</si>
  <si>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</si>
  <si>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</si>
  <si>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</si>
  <si>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</si>
  <si>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</si>
  <si>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</si>
  <si>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</si>
  <si>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</si>
  <si>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</si>
  <si>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</si>
  <si>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</si>
  <si>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</si>
  <si>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</si>
  <si>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</si>
  <si>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</si>
  <si>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</si>
  <si>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</si>
  <si>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</si>
  <si>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</si>
  <si>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</si>
  <si>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</si>
  <si>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</si>
  <si>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</si>
  <si>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</si>
  <si>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</si>
  <si>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</si>
  <si>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</si>
  <si>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</si>
  <si>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</si>
  <si>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</si>
  <si>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</si>
  <si>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</si>
  <si>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</si>
  <si>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</si>
  <si>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</si>
  <si>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</si>
  <si>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</si>
  <si>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</si>
  <si>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</si>
  <si>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</si>
  <si>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</si>
  <si>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</si>
  <si>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</si>
  <si>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</si>
  <si>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</si>
  <si>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</si>
  <si>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</si>
  <si>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</si>
  <si>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</si>
  <si>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</si>
  <si>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</si>
  <si>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</si>
  <si>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</si>
  <si>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</si>
  <si>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</si>
  <si>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</si>
  <si>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</si>
  <si>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</si>
  <si>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</si>
  <si>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</si>
  <si>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</si>
  <si>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</si>
  <si>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</si>
  <si>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</si>
  <si>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</si>
  <si>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</si>
  <si>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</si>
  <si>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</si>
  <si>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</si>
  <si>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</si>
  <si>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</si>
  <si>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</si>
  <si>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</si>
  <si>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</si>
  <si>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</si>
  <si>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</si>
  <si>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</si>
  <si>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</si>
  <si>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</si>
  <si>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</si>
  <si>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</si>
  <si>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</si>
  <si>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</si>
  <si>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</si>
  <si>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</si>
  <si>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</si>
  <si>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</si>
  <si>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</si>
  <si>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</si>
  <si>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</si>
  <si>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</si>
  <si>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</si>
  <si>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</si>
  <si>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</si>
  <si>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</si>
  <si>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</si>
  <si>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</si>
  <si>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</si>
  <si>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</si>
  <si>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</si>
  <si>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</si>
  <si>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</si>
  <si>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</si>
  <si>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</si>
  <si>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</si>
  <si>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</si>
  <si>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</si>
  <si>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</si>
  <si>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</si>
  <si>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</si>
  <si>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</si>
  <si>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</si>
  <si>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</si>
  <si>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</si>
  <si>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</si>
  <si>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</si>
  <si>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</si>
  <si>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</si>
  <si>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</si>
  <si>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</si>
  <si>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</si>
  <si>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</si>
  <si>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</si>
  <si>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</si>
  <si>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</si>
  <si>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</si>
  <si>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</si>
  <si>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</si>
  <si>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</si>
  <si>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</si>
  <si>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</si>
  <si>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</si>
  <si>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</si>
  <si>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</si>
  <si>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</si>
  <si>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</si>
  <si>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</si>
  <si>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</si>
  <si>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</si>
  <si>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</si>
  <si>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</si>
  <si>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</si>
  <si>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</si>
  <si>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</si>
  <si>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</si>
  <si>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</si>
  <si>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</si>
  <si>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</si>
  <si>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</si>
  <si>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</si>
  <si>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</si>
  <si>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</si>
  <si>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</si>
  <si>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</si>
  <si>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</si>
  <si>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</si>
  <si>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</si>
  <si>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</si>
  <si>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</si>
  <si>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</si>
  <si>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</si>
  <si>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</si>
  <si>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</si>
  <si>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</si>
  <si>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</si>
  <si>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</si>
  <si>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</si>
  <si>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</si>
  <si>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</si>
  <si>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</si>
  <si>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</si>
  <si>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</si>
  <si>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</si>
  <si>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</si>
  <si>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</si>
  <si>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</si>
  <si>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</si>
  <si>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</si>
  <si>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</si>
  <si>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</si>
  <si>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</si>
  <si>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</si>
  <si>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</si>
  <si>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</si>
  <si>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</si>
  <si>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</si>
  <si>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</si>
  <si>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</si>
  <si>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</si>
  <si>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</si>
  <si>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</si>
  <si>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</si>
  <si>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</si>
  <si>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</si>
  <si>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</si>
  <si>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</si>
  <si>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</si>
  <si>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</si>
  <si>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</si>
  <si>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</si>
  <si>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</si>
  <si>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</si>
  <si>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</si>
  <si>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</si>
  <si>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</si>
  <si>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</si>
  <si>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</si>
  <si>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</si>
  <si>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</si>
  <si>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</si>
  <si>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</si>
  <si>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</si>
  <si>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</si>
  <si>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</si>
  <si>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</si>
  <si>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</si>
  <si>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</si>
  <si>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</si>
  <si>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</si>
  <si>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</si>
  <si>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</si>
  <si>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</si>
  <si>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</si>
  <si>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</si>
  <si>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</si>
  <si>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</si>
  <si>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</si>
  <si>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</si>
  <si>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</si>
  <si>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</si>
  <si>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</si>
  <si>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</si>
  <si>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</si>
  <si>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</si>
  <si>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</si>
  <si>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</si>
  <si>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</si>
  <si>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</si>
  <si>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</si>
  <si>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</si>
  <si>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</si>
  <si>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</si>
  <si>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</si>
  <si>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</si>
  <si>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</si>
  <si>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</si>
  <si>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</si>
  <si>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</si>
  <si>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</si>
  <si>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</si>
  <si>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</si>
  <si>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</si>
  <si>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</si>
  <si>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</si>
  <si>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</si>
  <si>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</si>
  <si>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</si>
  <si>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</si>
  <si>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</si>
  <si>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</si>
  <si>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</si>
  <si>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</si>
  <si>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</si>
  <si>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</si>
  <si>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</si>
  <si>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</si>
  <si>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</si>
  <si>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</si>
  <si>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</si>
  <si>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</si>
  <si>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</si>
  <si>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</si>
  <si>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</si>
  <si>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</si>
  <si>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</si>
  <si>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</si>
  <si>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</si>
  <si>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</si>
  <si>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</si>
  <si>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</si>
  <si>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</si>
  <si>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</si>
  <si>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</si>
  <si>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</si>
  <si>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</si>
  <si>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</si>
  <si>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</si>
  <si>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</si>
  <si>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</si>
  <si>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</si>
  <si>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</si>
  <si>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</si>
  <si>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</si>
  <si>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</si>
  <si>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</si>
  <si>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</si>
  <si>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</si>
  <si>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</si>
  <si>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</si>
  <si>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</si>
  <si>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</si>
  <si>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</si>
  <si>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</si>
  <si>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</si>
  <si>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</si>
  <si>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</si>
  <si>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</si>
  <si>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</si>
  <si>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</si>
  <si>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</si>
  <si>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</si>
  <si>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</si>
  <si>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</si>
  <si>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</si>
  <si>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</si>
  <si>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</si>
  <si>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</si>
  <si>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</si>
  <si>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</si>
  <si>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</si>
  <si>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</si>
  <si>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</si>
  <si>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</si>
  <si>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</si>
  <si>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</si>
  <si>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</si>
  <si>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</si>
  <si>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</si>
  <si>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</si>
  <si>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</si>
  <si>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</si>
  <si>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</si>
  <si>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</si>
  <si>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</si>
  <si>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</si>
  <si>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</si>
  <si>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</si>
  <si>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</si>
  <si>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</si>
  <si>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</si>
  <si>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</si>
  <si>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</si>
  <si>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</si>
  <si>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</si>
  <si>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</si>
  <si>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</si>
  <si>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</si>
  <si>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</si>
  <si>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</si>
  <si>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</si>
  <si>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</si>
  <si>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</si>
  <si>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</si>
  <si>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</si>
  <si>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</si>
  <si>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</si>
  <si>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</si>
  <si>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</si>
  <si>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</si>
  <si>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</si>
  <si>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</si>
  <si>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</si>
  <si>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</si>
  <si>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</si>
  <si>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</si>
  <si>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</si>
  <si>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</si>
  <si>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</si>
  <si>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</si>
  <si>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</si>
  <si>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</si>
  <si>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</si>
  <si>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</si>
  <si>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</si>
  <si>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</si>
  <si>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</si>
  <si>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</si>
  <si>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</si>
  <si>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</si>
  <si>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</si>
  <si>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</si>
  <si>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</si>
  <si>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</si>
  <si>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</si>
  <si>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</si>
  <si>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</si>
  <si>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</si>
  <si>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</si>
  <si>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</si>
  <si>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</si>
  <si>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</si>
  <si>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</si>
  <si>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</si>
  <si>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</si>
  <si>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</si>
  <si>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</si>
  <si>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</si>
  <si>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</si>
  <si>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</si>
  <si>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</si>
  <si>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</si>
  <si>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</si>
  <si>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</si>
  <si>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</si>
  <si>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</si>
  <si>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</si>
  <si>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</si>
  <si>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</si>
  <si>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</si>
  <si>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</si>
  <si>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</si>
  <si>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</si>
  <si>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</si>
  <si>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</si>
  <si>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</si>
  <si>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</si>
  <si>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</si>
  <si>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</si>
  <si>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</si>
  <si>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</si>
  <si>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</si>
  <si>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</si>
  <si>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</si>
  <si>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</si>
  <si>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</si>
  <si>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</si>
  <si>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</si>
  <si>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</si>
  <si>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</si>
  <si>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</si>
  <si>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</si>
  <si>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</si>
  <si>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</si>
  <si>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</si>
  <si>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</si>
  <si>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</si>
  <si>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</si>
  <si>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</si>
  <si>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</si>
  <si>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</si>
  <si>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</si>
  <si>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</si>
  <si>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</si>
  <si>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</si>
  <si>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</si>
  <si>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</si>
  <si>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</si>
  <si>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</si>
  <si>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</si>
  <si>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</si>
  <si>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</si>
  <si>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</si>
  <si>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</si>
  <si>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</si>
  <si>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</si>
  <si>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</si>
  <si>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</si>
  <si>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</si>
  <si>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</si>
  <si>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</si>
  <si>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</si>
  <si>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</si>
  <si>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</si>
  <si>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</si>
  <si>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</si>
  <si>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</si>
  <si>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</si>
  <si>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</si>
  <si>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</si>
  <si>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</si>
  <si>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</si>
  <si>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</si>
  <si>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</si>
  <si>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</si>
  <si>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</si>
  <si>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</si>
  <si>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</si>
  <si>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</si>
  <si>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</si>
  <si>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</si>
  <si>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</si>
  <si>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</si>
  <si>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</si>
  <si>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</si>
  <si>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</si>
  <si>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</si>
  <si>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</si>
  <si>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</si>
  <si>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</si>
  <si>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</si>
  <si>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</si>
  <si>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</si>
  <si>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</si>
  <si>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</si>
  <si>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</si>
  <si>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</si>
  <si>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</si>
  <si>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</si>
  <si>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</si>
  <si>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</si>
  <si>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</si>
  <si>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</si>
  <si>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</si>
  <si>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</si>
  <si>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</si>
  <si>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</si>
  <si>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</si>
  <si>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</si>
  <si>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</si>
  <si>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</si>
  <si>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</si>
  <si>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</si>
  <si>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</si>
  <si>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</si>
  <si>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</si>
  <si>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</si>
  <si>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</si>
  <si>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</si>
  <si>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</si>
  <si>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</si>
  <si>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</si>
  <si>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</si>
  <si>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</si>
  <si>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</si>
  <si>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</si>
  <si>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</si>
  <si>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</si>
  <si>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</si>
  <si>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</si>
  <si>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</si>
  <si>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</si>
  <si>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</si>
  <si>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</si>
  <si>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</si>
  <si>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</si>
  <si>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</si>
  <si>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</si>
  <si>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</si>
  <si>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</si>
  <si>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</si>
  <si>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</si>
  <si>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</si>
  <si>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</si>
  <si>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</si>
  <si>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</si>
  <si>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</si>
  <si>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</si>
  <si>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</si>
  <si>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</si>
  <si>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</si>
  <si>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</si>
  <si>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</si>
  <si>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</si>
  <si>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</si>
  <si>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</si>
  <si>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</si>
  <si>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</si>
  <si>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</si>
  <si>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</si>
  <si>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</si>
  <si>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</si>
  <si>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</si>
  <si>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</si>
  <si>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</si>
  <si>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</si>
  <si>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</si>
  <si>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</si>
  <si>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</si>
  <si>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</si>
  <si>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</si>
  <si>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</si>
  <si>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</si>
  <si>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</si>
  <si>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</si>
  <si>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</si>
  <si>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</si>
  <si>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</si>
  <si>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</si>
  <si>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</si>
  <si>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</si>
  <si>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</si>
  <si>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</si>
  <si>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</si>
  <si>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</si>
  <si>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</si>
  <si>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</si>
  <si>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</si>
  <si>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</si>
  <si>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</si>
  <si>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</si>
  <si>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</si>
  <si>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</si>
  <si>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</si>
  <si>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</si>
  <si>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</si>
  <si>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</si>
  <si>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</si>
  <si>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</si>
  <si>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</si>
  <si>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</si>
  <si>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</si>
  <si>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</si>
  <si>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</si>
  <si>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</si>
  <si>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</si>
  <si>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</si>
  <si>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</si>
  <si>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</si>
  <si>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</si>
  <si>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</si>
  <si>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</si>
  <si>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</si>
  <si>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</si>
  <si>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</si>
  <si>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</si>
  <si>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</si>
  <si>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</si>
  <si>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</si>
  <si>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</si>
  <si>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</si>
  <si>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</si>
  <si>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</si>
  <si>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</si>
  <si>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</si>
  <si>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</si>
  <si>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</si>
  <si>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</si>
  <si>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</si>
  <si>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</si>
  <si>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</si>
  <si>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</si>
  <si>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</si>
  <si>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</si>
  <si>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</si>
  <si>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</si>
  <si>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</si>
  <si>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</si>
  <si>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</si>
  <si>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</si>
  <si>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</si>
  <si>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</si>
  <si>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</si>
  <si>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</si>
  <si>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</si>
  <si>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</si>
  <si>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</si>
  <si>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</si>
  <si>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</si>
  <si>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</si>
  <si>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</si>
  <si>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</si>
  <si>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</si>
  <si>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</si>
  <si>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</si>
  <si>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</si>
  <si>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</si>
  <si>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</si>
  <si>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</si>
  <si>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</si>
  <si>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</si>
  <si>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</si>
  <si>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</si>
  <si>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</si>
  <si>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</si>
  <si>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</si>
  <si>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</si>
  <si>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</si>
  <si>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</si>
  <si>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</si>
  <si>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</si>
  <si>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</si>
  <si>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</si>
  <si>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</si>
  <si>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</si>
  <si>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</si>
  <si>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</si>
  <si>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</si>
  <si>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</si>
  <si>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</si>
  <si>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</si>
  <si>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</si>
  <si>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</si>
  <si>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</si>
  <si>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</si>
  <si>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</si>
  <si>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</si>
  <si>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</si>
  <si>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</si>
  <si>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</si>
  <si>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</si>
  <si>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</si>
  <si>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</si>
  <si>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</si>
  <si>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</si>
  <si>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</si>
  <si>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</si>
  <si>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</si>
  <si>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</si>
  <si>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</si>
  <si>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</si>
  <si>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</si>
  <si>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</si>
  <si>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</si>
  <si>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</si>
  <si>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</si>
  <si>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</si>
  <si>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</si>
  <si>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</si>
  <si>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</si>
  <si>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</si>
  <si>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</si>
  <si>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</si>
  <si>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</si>
  <si>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</si>
  <si>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</si>
  <si>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</si>
  <si>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</si>
  <si>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</si>
  <si>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</si>
  <si>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</si>
  <si>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</si>
  <si>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</si>
  <si>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</si>
  <si>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</si>
  <si>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</si>
  <si>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</si>
  <si>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</si>
  <si>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</si>
  <si>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</si>
  <si>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</si>
  <si>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</si>
  <si>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</si>
  <si>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</si>
  <si>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</si>
  <si>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</si>
  <si>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</si>
  <si>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</si>
  <si>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</si>
  <si>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</si>
  <si>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</si>
  <si>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</si>
  <si>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</si>
  <si>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</si>
  <si>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</si>
  <si>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</si>
  <si>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</si>
  <si>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</si>
  <si>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</si>
  <si>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</si>
  <si>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</si>
  <si>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</si>
  <si>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</si>
  <si>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</si>
  <si>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</si>
  <si>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</si>
  <si>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</si>
  <si>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</si>
  <si>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</si>
  <si>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</si>
  <si>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</si>
  <si>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</si>
  <si>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</si>
  <si>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</si>
  <si>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</si>
  <si>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</si>
  <si>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</si>
  <si>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</si>
  <si>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</si>
  <si>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</si>
  <si>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</si>
  <si>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</si>
  <si>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</si>
  <si>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</si>
  <si>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</si>
  <si>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</si>
  <si>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</si>
  <si>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</si>
  <si>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</si>
  <si>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</si>
  <si>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</si>
  <si>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</si>
  <si>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</si>
  <si>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</si>
  <si>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</si>
  <si>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</si>
  <si>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</si>
  <si>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</si>
  <si>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</si>
  <si>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</si>
  <si>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</si>
  <si>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</si>
  <si>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</si>
  <si>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</si>
  <si>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</si>
  <si>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</si>
  <si>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</si>
  <si>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</si>
  <si>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</si>
  <si>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</si>
  <si>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</si>
  <si>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</si>
  <si>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</si>
  <si>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</si>
  <si>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</si>
  <si>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</si>
  <si>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</si>
  <si>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</si>
  <si>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</si>
  <si>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</si>
  <si>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</si>
  <si>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</si>
  <si>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</si>
  <si>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</si>
  <si>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</si>
  <si>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</si>
  <si>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</si>
  <si>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</si>
  <si>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</si>
  <si>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</si>
  <si>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</si>
  <si>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</si>
  <si>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</si>
  <si>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</si>
  <si>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</si>
  <si>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</si>
  <si>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</si>
  <si>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</si>
  <si>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</si>
  <si>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</si>
  <si>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</si>
  <si>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</si>
  <si>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</si>
  <si>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</si>
  <si>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</si>
  <si>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</si>
  <si>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</si>
  <si>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</si>
  <si>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</si>
  <si>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</si>
  <si>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</si>
  <si>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</si>
  <si>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</si>
  <si>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</si>
  <si>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</si>
  <si>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</si>
  <si>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</si>
  <si>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</si>
  <si>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</si>
  <si>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</si>
  <si>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</si>
  <si>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</si>
  <si>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</si>
  <si>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</si>
  <si>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</si>
  <si>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</si>
  <si>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</si>
  <si>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</si>
  <si>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</si>
  <si>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</si>
  <si>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</si>
  <si>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</si>
  <si>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</si>
  <si>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</si>
  <si>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</si>
  <si>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</si>
  <si>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</si>
  <si>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</si>
  <si>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</si>
  <si>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</si>
  <si>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</si>
  <si>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</si>
  <si>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</si>
  <si>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</si>
  <si>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</si>
  <si>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</si>
  <si>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</si>
  <si>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</si>
  <si>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</si>
  <si>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</si>
  <si>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</si>
  <si>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</si>
  <si>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</si>
  <si>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</si>
  <si>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</si>
  <si>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</si>
  <si>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</si>
  <si>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</si>
  <si>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</si>
  <si>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</si>
  <si>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</si>
  <si>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</si>
  <si>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</si>
  <si>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</si>
  <si>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</si>
  <si>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</si>
  <si>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</si>
  <si>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</si>
  <si>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</si>
  <si>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</si>
  <si>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</si>
  <si>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</si>
  <si>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</si>
  <si>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</si>
  <si>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</si>
  <si>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</si>
  <si>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</si>
  <si>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</si>
  <si>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</si>
  <si>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</si>
  <si>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</si>
  <si>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</si>
  <si>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</si>
  <si>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</si>
  <si>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</si>
  <si>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</si>
  <si>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</si>
  <si>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</si>
  <si>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</si>
  <si>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</si>
  <si>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</si>
  <si>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</si>
  <si>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</si>
  <si>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</si>
  <si>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</si>
  <si>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</si>
  <si>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</si>
  <si>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</si>
  <si>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</si>
  <si>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</si>
  <si>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</si>
  <si>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</si>
  <si>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</si>
  <si>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</si>
  <si>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</si>
  <si>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</si>
  <si>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</si>
  <si>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</si>
  <si>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</si>
  <si>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</si>
  <si>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</si>
  <si>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</si>
  <si>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</si>
  <si>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</si>
  <si>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</si>
  <si>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</si>
  <si>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</si>
  <si>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</si>
  <si>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</si>
  <si>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</si>
  <si>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</si>
  <si>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</si>
  <si>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</si>
  <si>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</si>
  <si>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</si>
  <si>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</si>
  <si>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</si>
  <si>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</si>
  <si>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</si>
  <si>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</si>
  <si>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</si>
  <si>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</si>
  <si>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</si>
  <si>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</si>
  <si>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</si>
  <si>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</si>
  <si>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</si>
  <si>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</si>
  <si>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</si>
  <si>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</si>
  <si>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</si>
  <si>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</si>
  <si>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</si>
  <si>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</si>
  <si>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</si>
  <si>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</si>
  <si>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</si>
  <si>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</si>
  <si>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</si>
  <si>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</si>
  <si>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</si>
  <si>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</si>
  <si>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</si>
  <si>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</si>
  <si>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</si>
  <si>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</si>
  <si>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</si>
  <si>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</si>
  <si>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</si>
  <si>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</si>
  <si>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</si>
  <si>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</si>
  <si>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</si>
  <si>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</si>
  <si>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</si>
  <si>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</si>
  <si>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</si>
  <si>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</si>
  <si>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</si>
  <si>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</si>
  <si>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</si>
  <si>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</si>
  <si>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</si>
  <si>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</si>
  <si>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</si>
  <si>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</si>
  <si>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</si>
  <si>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</si>
  <si>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</si>
  <si>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</si>
  <si>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</si>
  <si>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</si>
  <si>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</si>
  <si>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</si>
  <si>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</si>
  <si>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</si>
  <si>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</si>
  <si>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</si>
  <si>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</si>
  <si>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</si>
  <si>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</si>
  <si>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</si>
  <si>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</si>
  <si>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</si>
  <si>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</si>
  <si>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</si>
  <si>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</si>
  <si>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</si>
  <si>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</si>
  <si>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</si>
  <si>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</si>
  <si>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</si>
  <si>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</si>
  <si>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</si>
  <si>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</si>
  <si>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</si>
  <si>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</si>
  <si>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</si>
  <si>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</si>
  <si>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</si>
  <si>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</si>
  <si>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</si>
  <si>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</si>
  <si>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</si>
  <si>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</si>
  <si>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</si>
  <si>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</si>
  <si>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</si>
  <si>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</si>
  <si>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</si>
  <si>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</si>
  <si>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</si>
  <si>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</si>
  <si>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</si>
  <si>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</si>
  <si>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</si>
  <si>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</si>
  <si>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</si>
  <si>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</si>
  <si>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</si>
  <si>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</si>
  <si>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</si>
  <si>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</si>
  <si>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</si>
  <si>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</si>
  <si>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</si>
  <si>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</si>
  <si>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</si>
  <si>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</si>
  <si>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</si>
  <si>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</si>
  <si>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</si>
  <si>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</si>
  <si>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</si>
  <si>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</si>
  <si>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</si>
  <si>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</si>
  <si>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</si>
  <si>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</si>
  <si>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</si>
  <si>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</si>
  <si>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</si>
  <si>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</si>
  <si>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</si>
  <si>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</si>
  <si>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</si>
  <si>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</si>
  <si>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</si>
  <si>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</si>
  <si>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</si>
  <si>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</si>
  <si>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</si>
  <si>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</si>
  <si>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</si>
  <si>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</si>
  <si>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</si>
  <si>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</si>
  <si>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</si>
  <si>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</si>
  <si>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</si>
  <si>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</si>
  <si>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</si>
  <si>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</si>
  <si>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</si>
  <si>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</si>
  <si>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</si>
  <si>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</si>
  <si>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</si>
  <si>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</si>
  <si>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</si>
  <si>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</si>
  <si>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</si>
  <si>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</si>
  <si>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</si>
  <si>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</si>
  <si>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</si>
  <si>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</si>
  <si>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</si>
  <si>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</si>
  <si>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</si>
  <si>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</si>
  <si>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</si>
  <si>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</si>
  <si>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</si>
  <si>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</si>
  <si>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</si>
  <si>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</si>
  <si>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</si>
  <si>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</si>
  <si>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</si>
  <si>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</si>
  <si>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</si>
  <si>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</si>
  <si>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</si>
  <si>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</si>
  <si>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</si>
  <si>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</si>
  <si>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</si>
  <si>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</si>
  <si>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</si>
  <si>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</si>
  <si>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</si>
  <si>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</si>
  <si>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</si>
  <si>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</si>
  <si>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</si>
  <si>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</si>
  <si>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</si>
  <si>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</si>
  <si>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</si>
  <si>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</si>
  <si>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</si>
  <si>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</si>
  <si>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</si>
  <si>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</si>
  <si>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</si>
  <si>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</si>
  <si>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</si>
  <si>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</si>
  <si>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</si>
  <si>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</si>
  <si>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</si>
  <si>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</si>
  <si>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</si>
  <si>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</si>
  <si>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</si>
  <si>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</si>
  <si>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</si>
  <si>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</si>
  <si>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</si>
  <si>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</si>
  <si>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</si>
  <si>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</si>
  <si>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</si>
  <si>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</si>
  <si>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</si>
  <si>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</si>
  <si>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</si>
  <si>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</si>
  <si>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</si>
  <si>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</si>
  <si>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</si>
  <si>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</si>
  <si>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</si>
  <si>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</si>
  <si>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</si>
  <si>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</si>
  <si>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</si>
  <si>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</si>
  <si>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</si>
  <si>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</si>
  <si>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</si>
  <si>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</si>
  <si>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</si>
  <si>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</si>
  <si>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</si>
  <si>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</si>
  <si>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</si>
  <si>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</si>
  <si>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</si>
  <si>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</si>
  <si>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</si>
  <si>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</si>
  <si>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</si>
  <si>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</si>
  <si>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</si>
  <si>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</si>
  <si>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</si>
  <si>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</si>
  <si>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</si>
  <si>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</si>
  <si>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</si>
  <si>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</si>
  <si>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</si>
  <si>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</si>
  <si>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</si>
  <si>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</si>
  <si>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</si>
  <si>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</si>
  <si>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</si>
  <si>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</si>
  <si>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</si>
  <si>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</si>
  <si>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</si>
  <si>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</si>
  <si>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</si>
  <si>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</si>
  <si>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</si>
  <si>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</si>
  <si>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</si>
  <si>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</si>
  <si>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</si>
  <si>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</si>
  <si>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</si>
  <si>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</si>
  <si>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</si>
  <si>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</si>
  <si>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</si>
  <si>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</si>
  <si>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</si>
  <si>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</si>
  <si>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</si>
  <si>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</si>
  <si>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</si>
  <si>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</si>
  <si>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</si>
  <si>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</si>
  <si>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</si>
  <si>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</si>
  <si>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</si>
  <si>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</si>
  <si>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</si>
  <si>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</si>
  <si>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</si>
  <si>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</si>
  <si>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</si>
  <si>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</si>
  <si>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</si>
  <si>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</si>
  <si>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</si>
  <si>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</si>
  <si>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</si>
  <si>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</si>
  <si>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</si>
  <si>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</si>
  <si>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</si>
  <si>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</si>
  <si>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</si>
  <si>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</si>
  <si>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</si>
  <si>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</si>
  <si>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</si>
  <si>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</si>
  <si>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</si>
  <si>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</si>
  <si>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</si>
  <si>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</si>
  <si>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</si>
  <si>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</si>
  <si>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</si>
  <si>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</si>
  <si>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</si>
  <si>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</si>
  <si>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</si>
  <si>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</si>
  <si>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</si>
  <si>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</si>
  <si>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</si>
  <si>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</si>
  <si>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</si>
  <si>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</si>
  <si>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</si>
  <si>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</si>
  <si>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</si>
  <si>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</si>
  <si>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</si>
  <si>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</si>
  <si>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</si>
  <si>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</si>
  <si>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</si>
  <si>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</si>
  <si>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</si>
  <si>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</si>
  <si>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</si>
  <si>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</si>
  <si>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</si>
  <si>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</si>
  <si>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</si>
  <si>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</si>
  <si>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</si>
  <si>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</si>
  <si>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</si>
  <si>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</si>
  <si>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</si>
  <si>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</si>
  <si>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</si>
  <si>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</si>
  <si>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</si>
  <si>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</si>
  <si>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</si>
  <si>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</si>
  <si>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</si>
  <si>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</si>
  <si>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</si>
  <si>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</si>
  <si>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</si>
  <si>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</si>
  <si>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</si>
  <si>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</si>
  <si>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</si>
  <si>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</si>
  <si>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</si>
  <si>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</si>
  <si>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</si>
  <si>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</si>
  <si>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</si>
  <si>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</si>
  <si>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</si>
  <si>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</si>
  <si>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</si>
  <si>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</si>
  <si>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</si>
  <si>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</si>
  <si>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</si>
  <si>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</si>
  <si>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</si>
  <si>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</si>
  <si>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</si>
  <si>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</si>
  <si>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</si>
  <si>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</si>
  <si>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</si>
  <si>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</si>
  <si>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</si>
  <si>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</si>
  <si>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</si>
  <si>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</si>
  <si>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</si>
  <si>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</si>
  <si>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</si>
  <si>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</si>
  <si>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</si>
  <si>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</si>
  <si>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</si>
  <si>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</si>
  <si>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</si>
  <si>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</si>
  <si>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</si>
  <si>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</si>
  <si>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</si>
  <si>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</si>
  <si>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</si>
  <si>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</si>
  <si>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</si>
  <si>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</si>
  <si>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</si>
  <si>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</si>
  <si>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</si>
  <si>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</si>
  <si>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</si>
  <si>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</si>
  <si>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</si>
  <si>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</si>
  <si>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</si>
  <si>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</si>
  <si>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</si>
  <si>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</si>
  <si>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</si>
  <si>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</si>
  <si>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</si>
  <si>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</si>
  <si>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</si>
  <si>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</si>
  <si>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</si>
  <si>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</si>
  <si>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</si>
  <si>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</si>
  <si>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</si>
  <si>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</si>
  <si>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</si>
  <si>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</si>
  <si>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</si>
  <si>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</si>
  <si>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</si>
  <si>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</si>
  <si>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</si>
  <si>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</si>
  <si>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</si>
  <si>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</si>
  <si>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</si>
  <si>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</si>
  <si>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</si>
  <si>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</si>
  <si>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</si>
  <si>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</si>
  <si>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</si>
  <si>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</si>
  <si>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</si>
  <si>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</si>
  <si>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</si>
  <si>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</si>
  <si>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</si>
  <si>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</si>
  <si>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</si>
  <si>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</si>
  <si>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</si>
  <si>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</si>
  <si>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</si>
  <si>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</si>
  <si>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</si>
  <si>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</si>
  <si>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</si>
  <si>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</si>
  <si>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</si>
  <si>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</si>
  <si>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</si>
  <si>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</si>
  <si>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</si>
  <si>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</si>
  <si>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</si>
  <si>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</si>
  <si>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</si>
  <si>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</si>
  <si>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</si>
  <si>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</si>
  <si>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</si>
  <si>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</si>
  <si>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</si>
  <si>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</si>
  <si>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</si>
  <si>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</si>
  <si>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</si>
  <si>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</si>
  <si>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</si>
  <si>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</si>
  <si>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</si>
  <si>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</si>
  <si>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</si>
  <si>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</si>
  <si>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</si>
  <si>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</si>
  <si>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</si>
  <si>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</si>
  <si>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</si>
  <si>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</si>
  <si>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</si>
  <si>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</si>
  <si>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</si>
  <si>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</si>
  <si>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</si>
  <si>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</si>
  <si>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</si>
  <si>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</si>
  <si>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</si>
  <si>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</si>
  <si>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</si>
  <si>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</si>
  <si>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</si>
  <si>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</si>
  <si>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</si>
  <si>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</si>
  <si>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</si>
  <si>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</si>
  <si>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</si>
  <si>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</si>
  <si>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</si>
  <si>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</si>
  <si>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</si>
  <si>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</si>
  <si>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</si>
  <si>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</si>
  <si>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</si>
  <si>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</si>
  <si>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</si>
  <si>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</si>
  <si>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</si>
  <si>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</si>
  <si>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</si>
  <si>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</si>
  <si>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</si>
  <si>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</si>
  <si>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</si>
  <si>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</si>
  <si>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</si>
  <si>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</si>
  <si>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</si>
  <si>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</si>
  <si>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</si>
  <si>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</si>
  <si>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</si>
  <si>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</si>
  <si>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</si>
  <si>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</si>
  <si>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</si>
  <si>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</si>
  <si>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</si>
  <si>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</si>
  <si>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</si>
  <si>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</si>
  <si>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</si>
  <si>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</si>
  <si>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</si>
  <si>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</si>
  <si>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</si>
  <si>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</si>
  <si>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</si>
  <si>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</si>
  <si>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</si>
  <si>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</si>
  <si>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</si>
  <si>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</si>
  <si>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</si>
  <si>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</si>
  <si>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</si>
  <si>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</si>
  <si>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</si>
  <si>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</si>
  <si>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</si>
  <si>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</si>
  <si>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</si>
  <si>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</si>
  <si>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</si>
  <si>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</si>
  <si>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</si>
  <si>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</si>
  <si>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</si>
  <si>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</si>
  <si>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</si>
  <si>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</si>
  <si>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</si>
  <si>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</si>
  <si>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</si>
  <si>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</si>
  <si>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</si>
  <si>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</si>
  <si>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</si>
  <si>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</si>
  <si>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</si>
  <si>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</si>
  <si>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</si>
  <si>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</si>
  <si>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</si>
  <si>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</si>
  <si>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</si>
  <si>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</si>
  <si>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</si>
  <si>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</si>
  <si>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</si>
  <si>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</si>
  <si>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</si>
  <si>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</si>
  <si>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</si>
  <si>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</si>
  <si>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</si>
  <si>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</si>
  <si>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</si>
  <si>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</si>
  <si>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</si>
  <si>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</si>
  <si>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</si>
  <si>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</si>
  <si>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</si>
  <si>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</si>
  <si>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</si>
  <si>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</si>
  <si>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</si>
  <si>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</si>
  <si>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</si>
  <si>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</si>
  <si>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</si>
  <si>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</si>
  <si>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</si>
  <si>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</si>
  <si>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</si>
  <si>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</si>
  <si>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</si>
  <si>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</si>
  <si>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</si>
  <si>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</si>
  <si>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</si>
  <si>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</si>
  <si>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</si>
  <si>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</si>
  <si>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</si>
  <si>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</si>
  <si>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</si>
  <si>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</si>
  <si>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</si>
  <si>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</si>
  <si>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</si>
  <si>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</si>
  <si>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</si>
  <si>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</si>
  <si>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</si>
  <si>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</si>
  <si>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</si>
  <si>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</si>
  <si>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</si>
  <si>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</si>
  <si>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</si>
  <si>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</si>
  <si>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</si>
  <si>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</si>
  <si>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</si>
  <si>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</si>
  <si>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</si>
  <si>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</si>
  <si>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</si>
  <si>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</si>
  <si>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</si>
  <si>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</si>
  <si>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</si>
  <si>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</si>
  <si>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</si>
  <si>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</si>
  <si>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</si>
  <si>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</si>
  <si>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</si>
  <si>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</si>
  <si>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</si>
  <si>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</si>
  <si>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</si>
  <si>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</si>
  <si>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</si>
  <si>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</si>
  <si>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</si>
  <si>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</si>
  <si>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</si>
  <si>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</si>
  <si>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</si>
  <si>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</si>
  <si>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</si>
  <si>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</si>
  <si>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</si>
  <si>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</si>
  <si>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</si>
  <si>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</si>
  <si>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</si>
  <si>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</si>
  <si>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</si>
  <si>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</si>
  <si>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</si>
  <si>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</si>
  <si>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</si>
  <si>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</si>
  <si>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</si>
  <si>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</si>
  <si>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</si>
  <si>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</si>
  <si>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</si>
  <si>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</si>
  <si>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</si>
  <si>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</si>
  <si>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</si>
  <si>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</si>
  <si>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</si>
  <si>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</si>
  <si>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</si>
  <si>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</si>
  <si>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</si>
  <si>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</si>
  <si>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</si>
  <si>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</si>
  <si>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</si>
  <si>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</si>
  <si>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</si>
  <si>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</si>
  <si>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</si>
  <si>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</si>
  <si>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</si>
  <si>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</si>
  <si>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</si>
  <si>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</si>
  <si>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</si>
  <si>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</si>
  <si>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</si>
  <si>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</si>
  <si>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</si>
  <si>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</si>
  <si>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</si>
  <si>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</si>
  <si>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</si>
  <si>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</si>
  <si>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</si>
  <si>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</si>
  <si>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</si>
  <si>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</si>
  <si>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</si>
  <si>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</si>
  <si>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</si>
  <si>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</si>
  <si>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</si>
  <si>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</si>
  <si>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</si>
  <si>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</si>
  <si>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</si>
  <si>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</si>
  <si>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</si>
  <si>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</si>
  <si>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</si>
  <si>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</si>
  <si>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</si>
  <si>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</si>
  <si>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</si>
  <si>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</si>
  <si>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</si>
  <si>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</si>
  <si>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</si>
  <si>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</si>
  <si>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</si>
  <si>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</si>
  <si>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</si>
  <si>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</si>
  <si>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</si>
  <si>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</si>
  <si>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</si>
  <si>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</si>
  <si>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</si>
  <si>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</si>
  <si>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</si>
  <si>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</si>
  <si>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</si>
  <si>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</si>
  <si>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</si>
  <si>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</si>
  <si>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</si>
  <si>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</si>
  <si>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</si>
  <si>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</si>
  <si>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</si>
  <si>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</si>
  <si>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</si>
  <si>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</si>
  <si>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</si>
  <si>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</si>
  <si>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</si>
  <si>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</si>
  <si>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</si>
  <si>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</si>
  <si>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</si>
  <si>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</si>
  <si>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</si>
  <si>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</si>
  <si>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</si>
  <si>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</si>
  <si>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</si>
  <si>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</si>
  <si>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</si>
  <si>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</si>
  <si>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</si>
  <si>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</si>
  <si>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</si>
  <si>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</si>
  <si>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</si>
  <si>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</si>
  <si>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</si>
  <si>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</si>
  <si>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</si>
  <si>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</si>
  <si>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</si>
  <si>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</si>
  <si>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</si>
  <si>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</si>
  <si>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</si>
  <si>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</si>
  <si>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</si>
  <si>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</si>
  <si>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</si>
  <si>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</si>
  <si>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</si>
  <si>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</si>
  <si>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</si>
  <si>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</si>
  <si>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</si>
  <si>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</si>
  <si>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</si>
  <si>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</si>
  <si>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</si>
  <si>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</si>
  <si>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</si>
  <si>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</si>
  <si>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</si>
  <si>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</si>
  <si>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</si>
  <si>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</si>
  <si>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</si>
  <si>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</si>
  <si>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</si>
  <si>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</si>
  <si>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</si>
  <si>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</si>
  <si>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</si>
  <si>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</si>
  <si>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</si>
  <si>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</si>
  <si>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</si>
  <si>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</si>
  <si>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</si>
  <si>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</si>
  <si>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</si>
  <si>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</si>
  <si>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</si>
  <si>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</si>
  <si>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</si>
  <si>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</si>
  <si>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</si>
  <si>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</si>
  <si>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</si>
  <si>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</si>
  <si>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</si>
  <si>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</si>
  <si>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</si>
  <si>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</si>
  <si>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</si>
  <si>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</si>
  <si>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</si>
  <si>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</si>
  <si>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</si>
  <si>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</si>
  <si>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</si>
  <si>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</si>
  <si>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</si>
  <si>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</si>
  <si>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</si>
  <si>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</si>
  <si>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</si>
  <si>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</si>
  <si>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</si>
  <si>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</si>
  <si>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</si>
  <si>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</si>
  <si>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</si>
  <si>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</si>
  <si>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</si>
  <si>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</si>
  <si>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</si>
  <si>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</si>
  <si>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</si>
  <si>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</si>
  <si>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</si>
  <si>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</si>
  <si>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</si>
  <si>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</si>
  <si>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</si>
  <si>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</si>
  <si>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</si>
  <si>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</si>
  <si>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</si>
  <si>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</si>
  <si>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</si>
  <si>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</si>
  <si>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</si>
  <si>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</si>
  <si>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</si>
  <si>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</si>
  <si>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</si>
  <si>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</si>
  <si>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</si>
  <si>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</si>
  <si>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</si>
  <si>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</si>
  <si>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</si>
  <si>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</si>
  <si>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</si>
  <si>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</si>
  <si>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</si>
  <si>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</si>
  <si>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</si>
  <si>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</si>
  <si>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</si>
  <si>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</si>
  <si>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</si>
  <si>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</si>
  <si>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</si>
  <si>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</si>
  <si>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</si>
  <si>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</si>
  <si>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</si>
  <si>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</si>
  <si>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</si>
  <si>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</si>
  <si>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</si>
  <si>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</si>
  <si>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</si>
  <si>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</si>
  <si>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</si>
  <si>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</si>
  <si>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</si>
  <si>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</si>
  <si>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</si>
  <si>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</si>
  <si>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</si>
  <si>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</si>
  <si>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</si>
  <si>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</si>
  <si>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</si>
  <si>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</si>
  <si>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</si>
  <si>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</si>
  <si>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</si>
  <si>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</si>
  <si>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</si>
  <si>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</si>
  <si>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</si>
  <si>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</si>
  <si>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</si>
  <si>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</si>
  <si>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</si>
  <si>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</si>
  <si>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</si>
  <si>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</si>
  <si>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</si>
  <si>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</si>
  <si>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</si>
  <si>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</si>
  <si>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</si>
  <si>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</si>
  <si>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</si>
  <si>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</si>
  <si>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</si>
  <si>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</si>
  <si>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</si>
  <si>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</si>
  <si>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</si>
  <si>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</si>
  <si>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</si>
  <si>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</si>
  <si>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</si>
  <si>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</si>
  <si>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</si>
  <si>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</si>
  <si>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</si>
  <si>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</si>
  <si>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</si>
  <si>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</si>
  <si>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</si>
  <si>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</si>
  <si>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</si>
  <si>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</si>
  <si>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</si>
  <si>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</si>
  <si>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</si>
  <si>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</si>
  <si>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</si>
  <si>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</si>
  <si>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</si>
  <si>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</si>
  <si>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</si>
  <si>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</si>
  <si>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</si>
  <si>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</si>
  <si>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</si>
  <si>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</si>
  <si>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</si>
  <si>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</si>
  <si>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</si>
  <si>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</si>
  <si>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</si>
  <si>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</si>
  <si>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</si>
  <si>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</si>
  <si>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</si>
  <si>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</si>
  <si>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</si>
  <si>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</si>
  <si>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</si>
  <si>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</si>
  <si>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</si>
  <si>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</si>
  <si>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</si>
  <si>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</si>
  <si>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</si>
  <si>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</si>
  <si>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</si>
  <si>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</si>
  <si>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</si>
  <si>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</si>
  <si>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</si>
  <si>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</si>
  <si>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</si>
  <si>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</si>
  <si>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</si>
  <si>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</si>
  <si>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</si>
  <si>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</si>
  <si>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</si>
  <si>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</si>
  <si>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</si>
  <si>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</si>
  <si>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</si>
  <si>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</si>
  <si>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</si>
  <si>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</si>
  <si>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</si>
  <si>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</si>
  <si>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</si>
  <si>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</si>
  <si>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</si>
  <si>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</si>
  <si>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</si>
  <si>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</si>
  <si>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</si>
  <si>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</si>
  <si>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</si>
  <si>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</si>
  <si>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</si>
  <si>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</si>
  <si>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</si>
  <si>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</si>
  <si>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</si>
  <si>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</si>
  <si>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</si>
  <si>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</si>
  <si>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</si>
  <si>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</si>
  <si>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</si>
  <si>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</si>
  <si>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</si>
  <si>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</si>
  <si>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</si>
  <si>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</si>
  <si>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</si>
  <si>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</si>
  <si>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</si>
  <si>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</si>
  <si>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</si>
  <si>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</si>
  <si>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</si>
  <si>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</si>
  <si>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</si>
  <si>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</si>
  <si>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</si>
  <si>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</si>
  <si>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</si>
  <si>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</si>
  <si>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</si>
  <si>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</si>
  <si>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</si>
  <si>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</si>
  <si>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</si>
  <si>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</si>
  <si>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</si>
  <si>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</si>
  <si>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</si>
  <si>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</si>
  <si>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</si>
  <si>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</si>
  <si>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</si>
  <si>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</si>
  <si>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</si>
  <si>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</si>
  <si>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</si>
  <si>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</si>
  <si>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</si>
  <si>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</si>
  <si>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</si>
  <si>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</si>
  <si>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</si>
  <si>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</si>
  <si>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</si>
  <si>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</si>
  <si>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</si>
  <si>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</si>
  <si>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</si>
  <si>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</si>
  <si>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</si>
  <si>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</si>
  <si>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</si>
  <si>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</si>
  <si>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</si>
  <si>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</si>
  <si>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</si>
  <si>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</si>
  <si>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</si>
  <si>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</si>
  <si>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</si>
  <si>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</si>
  <si>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</si>
  <si>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</si>
  <si>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</si>
  <si>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</si>
  <si>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</si>
  <si>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</si>
  <si>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</si>
  <si>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</si>
  <si>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</si>
  <si>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</si>
  <si>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</si>
  <si>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</si>
  <si>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</si>
  <si>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</si>
  <si>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</si>
  <si>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</si>
  <si>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</si>
  <si>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</si>
  <si>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</si>
  <si>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</si>
  <si>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</si>
  <si>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</si>
  <si>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</si>
  <si>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</si>
  <si>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</si>
  <si>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</si>
  <si>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</si>
  <si>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</si>
  <si>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</si>
  <si>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</si>
  <si>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</si>
  <si>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</si>
  <si>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</si>
  <si>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</si>
  <si>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</si>
  <si>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</si>
  <si>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</si>
  <si>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</si>
  <si>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</si>
  <si>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</si>
  <si>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</si>
  <si>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</si>
  <si>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</si>
  <si>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</si>
  <si>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</si>
  <si>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</si>
  <si>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</si>
  <si>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</si>
  <si>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</si>
  <si>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</si>
  <si>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</si>
  <si>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</si>
  <si>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</si>
  <si>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</si>
  <si>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</si>
  <si>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</si>
  <si>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</si>
  <si>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</si>
  <si>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</si>
  <si>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</si>
  <si>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</si>
  <si>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</si>
  <si>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</si>
  <si>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</si>
  <si>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</si>
  <si>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</si>
  <si>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</si>
  <si>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</si>
  <si>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</si>
  <si>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</si>
  <si>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</si>
  <si>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</si>
  <si>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</si>
  <si>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</si>
  <si>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</si>
  <si>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</si>
  <si>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</si>
  <si>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</si>
  <si>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</si>
  <si>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</si>
  <si>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</si>
  <si>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</si>
  <si>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</si>
  <si>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</si>
  <si>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</si>
  <si>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</si>
  <si>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</si>
  <si>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</si>
  <si>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</si>
  <si>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</si>
  <si>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</si>
  <si>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</si>
  <si>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</si>
  <si>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</si>
  <si>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</si>
  <si>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</si>
  <si>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</si>
  <si>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</si>
  <si>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</si>
  <si>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</si>
  <si>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</si>
  <si>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</si>
  <si>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</si>
  <si>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</si>
  <si>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</si>
  <si>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</si>
  <si>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</si>
  <si>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</si>
  <si>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</si>
  <si>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</si>
  <si>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</si>
  <si>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</si>
  <si>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</si>
  <si>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</si>
  <si>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</si>
  <si>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</si>
  <si>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</si>
  <si>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</si>
  <si>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</si>
  <si>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</si>
  <si>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</si>
  <si>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</si>
  <si>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</si>
  <si>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</si>
  <si>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</si>
  <si>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</si>
  <si>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</si>
  <si>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</si>
  <si>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</si>
  <si>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</si>
  <si>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</si>
  <si>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</si>
  <si>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</si>
  <si>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</si>
  <si>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</si>
  <si>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</si>
  <si>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</si>
  <si>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</si>
  <si>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</si>
  <si>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</si>
  <si>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</si>
  <si>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</si>
  <si>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</si>
  <si>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</si>
  <si>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</si>
  <si>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</si>
  <si>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</si>
  <si>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</si>
  <si>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</si>
  <si>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</si>
  <si>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</si>
  <si>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</si>
  <si>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</si>
  <si>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</si>
  <si>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</si>
  <si>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</si>
  <si>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</si>
  <si>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</si>
  <si>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</si>
  <si>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</si>
  <si>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</si>
  <si>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</si>
  <si>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</si>
  <si>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</si>
  <si>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</si>
  <si>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</si>
  <si>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</si>
  <si>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</si>
  <si>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</si>
  <si>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</si>
  <si>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</si>
  <si>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</si>
  <si>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</si>
  <si>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</si>
  <si>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</si>
  <si>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</si>
  <si>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</si>
  <si>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</si>
  <si>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</si>
  <si>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</si>
  <si>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</si>
  <si>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</si>
  <si>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</si>
  <si>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</si>
  <si>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</si>
  <si>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</si>
  <si>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</si>
  <si>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</si>
  <si>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</si>
  <si>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</si>
  <si>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</si>
  <si>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</si>
  <si>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</si>
  <si>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</si>
  <si>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</si>
  <si>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</si>
  <si>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</si>
  <si>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</si>
  <si>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</si>
  <si>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</si>
  <si>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</si>
  <si>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</si>
  <si>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</si>
  <si>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</si>
  <si>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</si>
  <si>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</si>
  <si>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</si>
  <si>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</si>
  <si>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</si>
  <si>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</si>
  <si>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</si>
  <si>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</si>
  <si>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</si>
  <si>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</si>
  <si>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</si>
  <si>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</si>
  <si>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</si>
  <si>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</si>
  <si>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</si>
  <si>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</si>
  <si>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</si>
  <si>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</si>
  <si>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</si>
  <si>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</si>
  <si>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</si>
  <si>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</si>
  <si>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</si>
  <si>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</si>
  <si>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</si>
  <si>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</si>
  <si>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</si>
  <si>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</si>
  <si>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</si>
  <si>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</si>
  <si>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</si>
  <si>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</si>
  <si>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</si>
  <si>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</si>
  <si>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</si>
  <si>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</si>
  <si>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</si>
  <si>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</si>
  <si>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</si>
  <si>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</si>
  <si>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</si>
  <si>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</si>
  <si>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</si>
  <si>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</si>
  <si>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</si>
  <si>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</si>
  <si>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</si>
  <si>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</si>
  <si>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</si>
  <si>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</si>
  <si>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</si>
  <si>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</si>
  <si>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</si>
  <si>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</si>
  <si>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</si>
  <si>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</si>
  <si>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</si>
  <si>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</si>
  <si>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</si>
  <si>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</si>
  <si>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</si>
  <si>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</si>
  <si>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</si>
  <si>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</si>
  <si>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</si>
  <si>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</si>
  <si>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</si>
  <si>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</si>
  <si>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</si>
  <si>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</si>
  <si>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</si>
  <si>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</si>
  <si>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</si>
  <si>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</si>
  <si>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</si>
  <si>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</si>
  <si>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</si>
  <si>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</si>
  <si>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</si>
  <si>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</si>
  <si>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</si>
  <si>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</si>
  <si>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</si>
  <si>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</si>
  <si>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</si>
  <si>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</si>
  <si>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</si>
  <si>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</si>
  <si>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</si>
  <si>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</si>
  <si>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</si>
  <si>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</si>
  <si>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</si>
  <si>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</si>
  <si>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</si>
  <si>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</si>
  <si>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</si>
  <si>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</si>
  <si>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</si>
  <si>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</si>
  <si>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</si>
  <si>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</si>
  <si>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</si>
  <si>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</si>
  <si>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</si>
  <si>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</si>
  <si>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</si>
  <si>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</si>
  <si>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</si>
  <si>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</si>
  <si>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</si>
  <si>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</si>
  <si>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</si>
  <si>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</si>
  <si>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</si>
  <si>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</si>
  <si>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</si>
  <si>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</si>
  <si>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</si>
  <si>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</si>
  <si>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</si>
  <si>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</si>
  <si>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</si>
  <si>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</si>
  <si>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</si>
  <si>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</si>
  <si>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</si>
  <si>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</si>
  <si>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</si>
  <si>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</si>
  <si>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</si>
  <si>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</si>
  <si>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</si>
  <si>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</si>
  <si>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</si>
  <si>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</si>
  <si>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</si>
  <si>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</si>
  <si>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</si>
  <si>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</si>
  <si>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</si>
  <si>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</si>
  <si>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</si>
  <si>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</si>
  <si>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</si>
  <si>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</si>
  <si>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</si>
  <si>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</si>
  <si>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</si>
  <si>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</si>
  <si>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</si>
  <si>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</si>
  <si>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</si>
  <si>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</si>
  <si>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</si>
  <si>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</si>
  <si>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</si>
  <si>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</si>
  <si>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</si>
  <si>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</si>
  <si>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</si>
  <si>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</si>
  <si>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</si>
  <si>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</si>
  <si>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</si>
  <si>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</si>
  <si>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</si>
  <si>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</si>
  <si>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</si>
  <si>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</si>
  <si>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</si>
  <si>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</si>
  <si>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</si>
  <si>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</si>
  <si>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</si>
  <si>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</si>
  <si>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</si>
  <si>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</si>
  <si>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</si>
  <si>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</si>
  <si>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</si>
  <si>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</si>
  <si>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</si>
  <si>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</si>
  <si>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</si>
  <si>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</si>
  <si>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</si>
  <si>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</si>
  <si>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</si>
  <si>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</si>
  <si>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</si>
  <si>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</si>
  <si>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</si>
  <si>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</si>
  <si>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</si>
  <si>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</si>
  <si>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</si>
  <si>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</si>
  <si>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</si>
  <si>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</si>
  <si>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</si>
  <si>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</si>
  <si>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</si>
  <si>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</si>
  <si>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</si>
  <si>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</si>
  <si>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</si>
  <si>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</si>
  <si>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</si>
  <si>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</si>
  <si>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</si>
  <si>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</si>
  <si>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</si>
  <si>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</si>
  <si>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</si>
  <si>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</si>
  <si>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</si>
  <si>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</si>
  <si>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</si>
  <si>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</si>
  <si>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</si>
  <si>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</si>
  <si>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</si>
  <si>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</si>
  <si>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</si>
  <si>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</si>
  <si>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</si>
  <si>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</si>
  <si>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</si>
  <si>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</si>
  <si>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</si>
  <si>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</si>
  <si>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</si>
  <si>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</si>
  <si>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</si>
  <si>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</si>
  <si>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</si>
  <si>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</si>
  <si>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</si>
  <si>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</si>
  <si>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</si>
  <si>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</si>
  <si>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</si>
  <si>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</si>
  <si>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</si>
  <si>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</si>
  <si>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</si>
  <si>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</si>
  <si>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</si>
  <si>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</si>
  <si>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</si>
  <si>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</si>
  <si>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</si>
  <si>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</si>
  <si>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</si>
  <si>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</si>
  <si>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</si>
  <si>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</si>
  <si>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</si>
  <si>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</si>
  <si>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</si>
  <si>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</si>
  <si>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</si>
  <si>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</si>
  <si>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</si>
  <si>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</si>
  <si>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</si>
  <si>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</si>
  <si>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</si>
  <si>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</si>
  <si>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</si>
  <si>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</si>
  <si>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</si>
  <si>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</si>
  <si>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</si>
  <si>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</si>
  <si>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</si>
  <si>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</si>
  <si>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</si>
  <si>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</si>
  <si>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</si>
  <si>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</si>
  <si>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</si>
  <si>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</si>
  <si>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</si>
  <si>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</si>
  <si>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</si>
  <si>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</si>
  <si>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</si>
  <si>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</si>
  <si>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</si>
  <si>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</si>
  <si>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</si>
  <si>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</si>
  <si>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</si>
  <si>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</si>
  <si>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</si>
  <si>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</si>
  <si>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</si>
  <si>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</si>
  <si>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</si>
  <si>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</si>
  <si>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</si>
  <si>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</si>
  <si>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</si>
  <si>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</si>
  <si>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</si>
  <si>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</si>
  <si>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</si>
  <si>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</si>
  <si>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</si>
  <si>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</si>
  <si>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</si>
  <si>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</si>
  <si>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</si>
  <si>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</si>
  <si>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</si>
  <si>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</si>
  <si>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</si>
  <si>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</si>
  <si>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</si>
  <si>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</si>
  <si>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</si>
  <si>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</si>
  <si>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</si>
  <si>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</si>
  <si>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</si>
  <si>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</si>
  <si>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</si>
  <si>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</si>
  <si>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</si>
  <si>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</si>
  <si>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</si>
  <si>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</si>
  <si>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</si>
  <si>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</si>
  <si>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</si>
  <si>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</si>
  <si>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</si>
  <si>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</si>
  <si>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</si>
  <si>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</si>
  <si>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</si>
  <si>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</si>
  <si>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</si>
  <si>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</si>
  <si>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</si>
  <si>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</si>
  <si>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</si>
  <si>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</si>
  <si>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</si>
  <si>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</si>
  <si>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</si>
  <si>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</si>
  <si>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</si>
  <si>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</si>
  <si>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</si>
  <si>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</si>
  <si>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</si>
  <si>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</si>
  <si>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</si>
  <si>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</si>
  <si>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</si>
  <si>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</si>
  <si>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</si>
  <si>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</si>
  <si>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</si>
  <si>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</si>
  <si>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</si>
  <si>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</si>
  <si>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</si>
  <si>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</si>
  <si>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</si>
  <si>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</si>
  <si>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</si>
  <si>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</si>
  <si>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</si>
  <si>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</si>
  <si>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</si>
  <si>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</si>
  <si>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</si>
  <si>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</si>
  <si>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</si>
  <si>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</si>
  <si>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</si>
  <si>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</si>
  <si>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</si>
  <si>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</si>
  <si>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</si>
  <si>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</si>
  <si>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</si>
  <si>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</si>
  <si>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</si>
  <si>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</si>
  <si>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</si>
  <si>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</si>
  <si>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</si>
  <si>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</si>
  <si>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</si>
  <si>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</si>
  <si>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</si>
  <si>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</si>
  <si>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</si>
  <si>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</si>
  <si>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</si>
  <si>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</si>
  <si>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</si>
  <si>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</si>
  <si>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</si>
  <si>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</si>
  <si>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</si>
  <si>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</si>
  <si>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</si>
  <si>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</si>
  <si>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</si>
  <si>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</si>
  <si>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</si>
  <si>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</si>
  <si>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</si>
  <si>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</si>
  <si>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</si>
  <si>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</si>
  <si>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</si>
  <si>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</si>
  <si>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</si>
  <si>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</si>
  <si>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</si>
  <si>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</si>
  <si>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</si>
  <si>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</si>
  <si>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</si>
  <si>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</si>
  <si>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</si>
  <si>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</si>
  <si>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</si>
  <si>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</si>
  <si>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</si>
  <si>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</si>
  <si>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</si>
  <si>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</si>
  <si>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</si>
  <si>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</si>
  <si>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</si>
  <si>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</si>
  <si>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</si>
  <si>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</si>
  <si>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</si>
  <si>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</si>
  <si>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</si>
  <si>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</si>
  <si>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</si>
  <si>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</si>
  <si>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</si>
  <si>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</si>
  <si>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</si>
  <si>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</si>
  <si>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</si>
  <si>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</si>
  <si>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</si>
  <si>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</si>
  <si>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</si>
  <si>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</si>
  <si>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</si>
  <si>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</si>
  <si>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</si>
  <si>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</si>
  <si>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</si>
  <si>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</si>
  <si>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</si>
  <si>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</si>
  <si>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</si>
  <si>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</si>
  <si>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</si>
  <si>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</si>
  <si>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</si>
  <si>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</si>
  <si>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</si>
  <si>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</si>
  <si>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</si>
  <si>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</si>
  <si>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</si>
  <si>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</si>
  <si>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</si>
  <si>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</si>
  <si>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</si>
  <si>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</si>
  <si>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</si>
  <si>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</si>
  <si>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</si>
  <si>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</si>
  <si>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</si>
  <si>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</si>
  <si>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</si>
  <si>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</si>
  <si>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</si>
  <si>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</si>
  <si>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</si>
  <si>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</si>
  <si>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</si>
  <si>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</si>
  <si>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</si>
  <si>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</si>
  <si>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</si>
  <si>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</si>
  <si>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</si>
  <si>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</si>
  <si>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</si>
  <si>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</si>
  <si>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</si>
  <si>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</si>
  <si>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</si>
  <si>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</si>
  <si>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</si>
  <si>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</si>
  <si>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</si>
  <si>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</si>
  <si>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</si>
  <si>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</si>
  <si>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</si>
  <si>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</si>
  <si>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</si>
  <si>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</si>
  <si>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</si>
  <si>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</si>
  <si>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</si>
  <si>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</si>
  <si>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</si>
  <si>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</si>
  <si>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</si>
  <si>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</si>
  <si>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</si>
  <si>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</si>
  <si>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</si>
  <si>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</si>
  <si>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</si>
  <si>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</si>
  <si>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</si>
  <si>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</si>
  <si>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</si>
  <si>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</si>
  <si>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</si>
  <si>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</si>
  <si>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</si>
  <si>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</si>
  <si>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</si>
  <si>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</si>
  <si>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</si>
  <si>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</si>
  <si>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</si>
  <si>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</si>
  <si>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</si>
  <si>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</si>
  <si>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</si>
  <si>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</si>
  <si>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</si>
  <si>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</si>
  <si>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</si>
  <si>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</si>
  <si>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</si>
  <si>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</si>
  <si>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</si>
  <si>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</si>
  <si>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</si>
  <si>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</si>
  <si>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</si>
  <si>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</si>
  <si>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</si>
  <si>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</si>
  <si>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</si>
  <si>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</si>
  <si>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</si>
  <si>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</si>
  <si>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</si>
  <si>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</si>
  <si>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</si>
  <si>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</si>
  <si>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</si>
  <si>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</si>
  <si>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</si>
  <si>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</si>
  <si>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</si>
  <si>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</si>
  <si>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</si>
  <si>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</si>
  <si>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</si>
  <si>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</si>
  <si>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</si>
  <si>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</si>
  <si>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</si>
  <si>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</si>
  <si>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</si>
  <si>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</si>
  <si>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</si>
  <si>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</si>
  <si>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</si>
  <si>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</si>
  <si>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</si>
  <si>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</si>
  <si>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</si>
  <si>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</si>
  <si>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</si>
  <si>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</si>
  <si>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</si>
  <si>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</si>
  <si>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</si>
  <si>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</si>
  <si>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</si>
  <si>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</si>
  <si>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</si>
  <si>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</si>
  <si>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</si>
  <si>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</si>
  <si>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</si>
  <si>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</si>
  <si>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</si>
  <si>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</si>
  <si>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</si>
  <si>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</si>
  <si>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</si>
  <si>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</si>
  <si>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</si>
  <si>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</si>
  <si>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</si>
  <si>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</si>
  <si>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</si>
  <si>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</si>
  <si>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</si>
  <si>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</si>
  <si>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</si>
  <si>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</si>
  <si>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</si>
  <si>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</si>
  <si>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</si>
  <si>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</si>
  <si>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</si>
  <si>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</si>
  <si>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</si>
  <si>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</si>
  <si>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</si>
  <si>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</si>
  <si>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</si>
  <si>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</si>
  <si>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</si>
  <si>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</si>
  <si>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</si>
  <si>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</si>
  <si>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</si>
  <si>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</si>
  <si>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</si>
  <si>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</si>
  <si>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</si>
  <si>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</si>
  <si>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</si>
  <si>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</si>
  <si>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</si>
  <si>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</si>
  <si>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</si>
  <si>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</si>
  <si>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</si>
  <si>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</si>
  <si>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</si>
  <si>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</si>
  <si>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</si>
  <si>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</si>
  <si>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</si>
  <si>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</si>
  <si>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</si>
  <si>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</si>
  <si>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</si>
  <si>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</si>
  <si>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</si>
  <si>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</si>
  <si>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</si>
  <si>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</si>
  <si>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</si>
  <si>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</si>
  <si>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</si>
  <si>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</si>
  <si>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</si>
  <si>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</si>
  <si>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</si>
  <si>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</si>
  <si>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</si>
  <si>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</si>
  <si>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</si>
  <si>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</si>
  <si>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</si>
  <si>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</si>
  <si>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</si>
  <si>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</si>
  <si>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</si>
  <si>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</si>
  <si>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</si>
  <si>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</si>
  <si>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</si>
  <si>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</si>
  <si>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</si>
  <si>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</si>
  <si>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</si>
  <si>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</si>
  <si>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</si>
  <si>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</si>
  <si>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</si>
  <si>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</si>
  <si>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</si>
  <si>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</si>
  <si>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</si>
  <si>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</si>
  <si>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</si>
  <si>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</si>
  <si>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</si>
  <si>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</si>
  <si>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</si>
  <si>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</si>
  <si>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</si>
  <si>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</si>
  <si>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</si>
  <si>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</si>
  <si>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</si>
  <si>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</si>
  <si>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</si>
  <si>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</si>
  <si>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</si>
  <si>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</si>
  <si>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</si>
  <si>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</si>
  <si>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</si>
  <si>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</si>
  <si>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</si>
  <si>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</si>
  <si>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</si>
  <si>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</si>
  <si>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</si>
  <si>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</si>
  <si>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</si>
  <si>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</si>
  <si>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</si>
  <si>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</si>
  <si>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</si>
  <si>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</si>
  <si>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</si>
  <si>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</si>
  <si>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</si>
  <si>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</si>
  <si>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</si>
  <si>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</si>
  <si>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</si>
  <si>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</si>
  <si>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</si>
  <si>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</si>
  <si>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</si>
  <si>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</si>
  <si>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</si>
  <si>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</si>
  <si>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</si>
  <si>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</si>
  <si>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</si>
  <si>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</si>
  <si>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</si>
  <si>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</si>
  <si>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</si>
  <si>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</si>
  <si>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</si>
  <si>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</si>
  <si>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</si>
  <si>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</si>
  <si>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</si>
  <si>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</si>
  <si>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</si>
  <si>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</si>
  <si>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</si>
  <si>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</si>
  <si>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</si>
  <si>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</si>
  <si>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</si>
  <si>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</si>
  <si>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</si>
  <si>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</si>
  <si>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</si>
  <si>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</si>
  <si>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</si>
  <si>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</si>
  <si>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</si>
  <si>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</si>
  <si>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</si>
  <si>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</si>
  <si>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</si>
  <si>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</si>
  <si>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</si>
  <si>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</si>
  <si>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</si>
  <si>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</si>
  <si>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</si>
  <si>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</si>
  <si>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</si>
  <si>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</si>
  <si>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</si>
  <si>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</si>
  <si>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</si>
  <si>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</si>
  <si>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</si>
  <si>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</si>
  <si>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</si>
  <si>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</si>
  <si>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</si>
  <si>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</si>
  <si>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</si>
  <si>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</si>
  <si>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</si>
  <si>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</si>
  <si>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</si>
  <si>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</si>
  <si>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</si>
  <si>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</si>
  <si>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</si>
  <si>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</si>
  <si>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</si>
  <si>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</si>
  <si>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</si>
  <si>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</si>
  <si>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</si>
  <si>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</si>
  <si>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</si>
  <si>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</si>
  <si>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</si>
  <si>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</si>
  <si>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</si>
  <si>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</si>
  <si>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</si>
  <si>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</si>
  <si>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</si>
  <si>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</si>
  <si>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</si>
  <si>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</si>
  <si>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</si>
  <si>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</si>
  <si>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</si>
  <si>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</si>
  <si>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</si>
  <si>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</si>
  <si>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</si>
  <si>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</si>
  <si>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</si>
  <si>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</si>
  <si>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</si>
  <si>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</si>
  <si>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</si>
  <si>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</si>
  <si>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</si>
  <si>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</si>
  <si>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</si>
  <si>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</si>
  <si>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</si>
  <si>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</si>
  <si>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</si>
  <si>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</si>
  <si>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</si>
  <si>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</si>
  <si>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</si>
  <si>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</si>
  <si>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</si>
  <si>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</si>
  <si>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</si>
  <si>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</si>
  <si>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</si>
  <si>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</si>
  <si>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</si>
  <si>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</si>
  <si>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</si>
  <si>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</si>
  <si>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</si>
  <si>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</si>
  <si>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</si>
  <si>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</si>
  <si>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</si>
  <si>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</si>
  <si>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</si>
  <si>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</si>
  <si>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</si>
  <si>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</si>
  <si>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</si>
  <si>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</si>
  <si>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</si>
  <si>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</si>
  <si>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</si>
  <si>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</si>
  <si>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</si>
  <si>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</si>
  <si>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</si>
  <si>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</si>
  <si>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</si>
  <si>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</si>
  <si>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</si>
  <si>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</si>
  <si>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</si>
  <si>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</si>
  <si>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</si>
  <si>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</si>
  <si>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</si>
  <si>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</si>
  <si>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</si>
  <si>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</si>
  <si>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</si>
  <si>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</si>
  <si>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</si>
  <si>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</si>
  <si>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</si>
  <si>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</si>
  <si>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</si>
  <si>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</si>
  <si>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</si>
  <si>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</si>
  <si>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</si>
  <si>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</si>
  <si>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</si>
  <si>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</si>
  <si>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</si>
  <si>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</si>
  <si>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</si>
  <si>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</si>
  <si>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</si>
  <si>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</si>
  <si>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</si>
  <si>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</si>
  <si>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</si>
  <si>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</si>
  <si>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</si>
  <si>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</si>
  <si>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</si>
  <si>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</si>
  <si>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</si>
  <si>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</si>
  <si>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</si>
  <si>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</si>
  <si>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</si>
  <si>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</si>
  <si>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</si>
  <si>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</si>
  <si>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</si>
  <si>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</si>
  <si>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</si>
  <si>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</si>
  <si>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</si>
  <si>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</si>
  <si>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</si>
  <si>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</si>
  <si>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</si>
  <si>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</si>
  <si>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</si>
  <si>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</si>
  <si>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</si>
  <si>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</si>
  <si>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</si>
  <si>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</si>
  <si>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</si>
  <si>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</si>
  <si>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</si>
  <si>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</si>
  <si>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</si>
  <si>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</si>
  <si>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</si>
  <si>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</si>
  <si>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</si>
  <si>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</si>
  <si>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</si>
  <si>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</si>
  <si>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</si>
  <si>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</si>
  <si>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</si>
  <si>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</si>
  <si>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</si>
  <si>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</si>
  <si>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</si>
  <si>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</si>
  <si>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</si>
  <si>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</si>
  <si>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</si>
  <si>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</si>
  <si>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</si>
  <si>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</si>
  <si>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</si>
  <si>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</si>
  <si>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</si>
  <si>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</si>
  <si>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</si>
  <si>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</si>
  <si>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</si>
  <si>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</si>
  <si>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</si>
  <si>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</si>
  <si>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</si>
  <si>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</si>
  <si>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</si>
  <si>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</si>
  <si>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</si>
  <si>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</si>
  <si>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</si>
  <si>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</si>
  <si>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</si>
  <si>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</si>
  <si>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</si>
  <si>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</si>
  <si>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</si>
  <si>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</si>
  <si>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</si>
  <si>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</si>
  <si>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</si>
  <si>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</si>
  <si>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</si>
  <si>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</si>
  <si>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</si>
  <si>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</si>
  <si>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</si>
  <si>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</si>
  <si>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</si>
  <si>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</si>
  <si>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</si>
  <si>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</si>
  <si>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</si>
  <si>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</si>
  <si>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</si>
  <si>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</si>
  <si>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</si>
  <si>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</si>
  <si>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</si>
  <si>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</si>
  <si>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</si>
  <si>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</si>
  <si>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</si>
  <si>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</si>
  <si>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</si>
  <si>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</si>
  <si>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</si>
  <si>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</si>
  <si>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</si>
  <si>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</si>
  <si>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</si>
  <si>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</si>
  <si>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</si>
  <si>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</si>
  <si>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</si>
  <si>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</si>
  <si>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</si>
  <si>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</si>
  <si>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</si>
  <si>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</si>
  <si>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</si>
  <si>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</si>
  <si>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</si>
  <si>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</si>
  <si>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</si>
  <si>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</si>
  <si>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</si>
  <si>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</si>
  <si>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</si>
  <si>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</si>
  <si>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</si>
  <si>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</si>
  <si>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</si>
  <si>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</si>
  <si>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</si>
  <si>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</si>
  <si>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</si>
  <si>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</si>
  <si>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</si>
  <si>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</si>
  <si>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</si>
  <si>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</si>
  <si>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</si>
  <si>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</si>
  <si>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</si>
  <si>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</si>
  <si>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</si>
  <si>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</si>
  <si>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</si>
  <si>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</si>
  <si>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</si>
  <si>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</si>
  <si>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</si>
  <si>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</si>
  <si>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</si>
  <si>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</si>
  <si>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</si>
  <si>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</si>
  <si>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</si>
  <si>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</si>
  <si>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</si>
  <si>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</si>
  <si>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</si>
  <si>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</si>
  <si>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</si>
  <si>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</si>
  <si>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</si>
  <si>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</si>
  <si>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</si>
  <si>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</si>
  <si>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</si>
  <si>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</si>
  <si>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</si>
  <si>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</si>
  <si>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</si>
  <si>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</si>
  <si>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</si>
  <si>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</si>
  <si>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</si>
  <si>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</si>
  <si>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</si>
  <si>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</si>
  <si>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</si>
  <si>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</si>
  <si>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</si>
  <si>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</si>
  <si>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</si>
  <si>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</si>
  <si>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</si>
  <si>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</si>
  <si>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</si>
  <si>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</si>
  <si>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</si>
  <si>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</si>
  <si>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</si>
  <si>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</si>
  <si>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</si>
  <si>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</si>
  <si>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</si>
  <si>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</si>
  <si>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</si>
  <si>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</si>
  <si>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</si>
  <si>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</si>
  <si>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</si>
  <si>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</si>
  <si>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</si>
  <si>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</si>
  <si>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</si>
  <si>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</si>
  <si>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</si>
  <si>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</si>
  <si>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</si>
  <si>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</si>
  <si>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</si>
  <si>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</si>
  <si>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</si>
  <si>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</si>
  <si>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</si>
  <si>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</si>
  <si>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</si>
  <si>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</si>
  <si>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</si>
  <si>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</si>
  <si>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</si>
  <si>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</si>
  <si>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</si>
  <si>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</si>
  <si>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</si>
  <si>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</si>
  <si>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</si>
  <si>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</si>
  <si>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</si>
  <si>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</si>
  <si>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</si>
  <si>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</si>
  <si>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</si>
  <si>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</si>
  <si>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</si>
  <si>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</si>
  <si>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</si>
  <si>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</si>
  <si>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</si>
  <si>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</si>
  <si>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</si>
  <si>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</si>
  <si>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</si>
  <si>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</si>
  <si>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</si>
  <si>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</si>
  <si>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</si>
  <si>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</si>
  <si>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</si>
  <si>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</si>
  <si>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</si>
  <si>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</si>
  <si>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</si>
  <si>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</si>
  <si>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</si>
  <si>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</si>
  <si>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</si>
  <si>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</si>
  <si>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</si>
  <si>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</si>
  <si>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</si>
  <si>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</si>
  <si>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</si>
  <si>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</si>
  <si>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</si>
  <si>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</si>
  <si>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</si>
  <si>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</si>
  <si>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</si>
  <si>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</si>
  <si>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</si>
  <si>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</si>
  <si>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</si>
  <si>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</si>
  <si>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</si>
  <si>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</si>
  <si>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</si>
  <si>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</si>
  <si>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</si>
  <si>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</si>
  <si>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</si>
  <si>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</si>
  <si>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</si>
  <si>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</si>
  <si>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</si>
  <si>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</si>
  <si>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</si>
  <si>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</si>
  <si>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</si>
  <si>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</si>
  <si>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</si>
  <si>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</si>
  <si>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</si>
  <si>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</si>
  <si>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</si>
  <si>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</si>
  <si>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</si>
  <si>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</si>
  <si>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</si>
  <si>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</si>
  <si>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</si>
  <si>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</si>
  <si>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</si>
  <si>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</si>
  <si>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</si>
  <si>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</si>
  <si>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</si>
  <si>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</si>
  <si>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</si>
  <si>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</si>
  <si>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</si>
  <si>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</si>
  <si>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</si>
  <si>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</si>
  <si>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</si>
  <si>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</si>
  <si>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</si>
  <si>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</si>
  <si>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</si>
  <si>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</si>
  <si>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</si>
  <si>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</si>
  <si>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</si>
  <si>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</si>
  <si>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</si>
  <si>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</si>
  <si>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</si>
  <si>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</si>
  <si>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</si>
  <si>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</si>
  <si>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</si>
  <si>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</si>
  <si>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</si>
  <si>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</si>
  <si>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</si>
  <si>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</si>
  <si>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</si>
  <si>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</si>
  <si>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</si>
  <si>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</si>
  <si>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</si>
  <si>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</si>
  <si>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</si>
  <si>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</si>
  <si>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</si>
  <si>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</si>
  <si>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</si>
  <si>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</si>
  <si>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</si>
  <si>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</si>
  <si>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</si>
  <si>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</si>
  <si>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</si>
  <si>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</si>
  <si>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</si>
  <si>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</si>
  <si>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</si>
  <si>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</si>
  <si>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</si>
  <si>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</si>
  <si>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</si>
  <si>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</si>
  <si>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</si>
  <si>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</si>
  <si>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</si>
  <si>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</si>
  <si>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</si>
  <si>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</si>
  <si>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</si>
  <si>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</si>
  <si>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</si>
  <si>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</si>
  <si>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</si>
  <si>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</si>
  <si>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</si>
  <si>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</si>
  <si>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</si>
  <si>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</si>
  <si>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</si>
  <si>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</si>
  <si>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</si>
  <si>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</si>
  <si>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</si>
  <si>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</si>
  <si>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</si>
  <si>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</si>
  <si>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</si>
  <si>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</si>
  <si>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</si>
  <si>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</si>
  <si>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</si>
  <si>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</si>
  <si>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</si>
  <si>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</si>
  <si>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</si>
  <si>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</si>
  <si>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</si>
  <si>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</si>
  <si>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</si>
  <si>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</si>
  <si>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</si>
  <si>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</si>
  <si>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</si>
  <si>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</si>
  <si>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</si>
  <si>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</si>
  <si>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</si>
  <si>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</si>
  <si>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</si>
  <si>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</si>
  <si>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</si>
  <si>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</si>
  <si>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</si>
  <si>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</si>
  <si>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</si>
  <si>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</si>
  <si>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</si>
  <si>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</si>
  <si>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</si>
  <si>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</si>
  <si>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</si>
  <si>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</si>
  <si>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</si>
  <si>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</si>
  <si>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</si>
  <si>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</si>
  <si>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</si>
  <si>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</si>
  <si>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</si>
  <si>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</si>
  <si>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</si>
  <si>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</si>
  <si>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</si>
  <si>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</si>
  <si>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</si>
  <si>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</si>
  <si>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</si>
  <si>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</si>
  <si>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</si>
  <si>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</si>
  <si>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</si>
  <si>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</si>
  <si>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</si>
  <si>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</si>
  <si>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</si>
  <si>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</si>
  <si>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</si>
  <si>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</si>
  <si>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</si>
  <si>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</si>
  <si>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</si>
  <si>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</si>
  <si>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</si>
  <si>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</si>
  <si>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</si>
  <si>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</si>
  <si>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</si>
  <si>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</si>
  <si>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</si>
  <si>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</si>
  <si>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</si>
  <si>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</si>
  <si>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</si>
  <si>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</si>
  <si>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</si>
  <si>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</si>
  <si>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</si>
  <si>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</si>
  <si>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</si>
  <si>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</si>
  <si>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</si>
  <si>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</si>
  <si>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</si>
  <si>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</si>
  <si>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</si>
  <si>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</si>
  <si>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</si>
  <si>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</si>
  <si>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</si>
  <si>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</si>
  <si>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</si>
  <si>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</si>
  <si>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</si>
  <si>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</si>
  <si>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</si>
  <si>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</si>
  <si>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</si>
  <si>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</si>
  <si>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</si>
  <si>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</si>
  <si>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</si>
  <si>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</si>
  <si>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</si>
  <si>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</si>
  <si>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</si>
  <si>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</si>
  <si>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</si>
  <si>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</si>
  <si>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</si>
  <si>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</si>
  <si>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</si>
  <si>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</si>
  <si>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</si>
  <si>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</si>
  <si>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</si>
  <si>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</si>
  <si>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</si>
  <si>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</si>
  <si>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</si>
  <si>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</si>
  <si>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</si>
  <si>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</si>
  <si>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</si>
  <si>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</si>
  <si>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</si>
  <si>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</si>
  <si>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</si>
  <si>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</si>
  <si>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</si>
  <si>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</si>
  <si>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</si>
  <si>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</si>
  <si>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</si>
  <si>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</si>
  <si>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</si>
  <si>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</si>
  <si>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</si>
  <si>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</si>
  <si>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</si>
  <si>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</si>
  <si>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</si>
  <si>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</si>
  <si>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</si>
  <si>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</si>
  <si>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</si>
  <si>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</si>
  <si>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</si>
  <si>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</si>
  <si>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</si>
  <si>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</si>
  <si>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</si>
  <si>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</si>
  <si>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</si>
  <si>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</si>
  <si>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</si>
  <si>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</si>
  <si>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</si>
  <si>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</si>
  <si>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</si>
  <si>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</si>
  <si>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</si>
  <si>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</si>
  <si>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</si>
  <si>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</si>
  <si>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</si>
  <si>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</si>
  <si>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</si>
  <si>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</si>
  <si>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</si>
  <si>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</si>
  <si>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</si>
  <si>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</si>
  <si>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</si>
  <si>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</si>
  <si>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</si>
  <si>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</si>
  <si>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</si>
  <si>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</si>
  <si>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</si>
  <si>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</si>
  <si>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</si>
  <si>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</si>
  <si>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</si>
  <si>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</si>
  <si>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</si>
  <si>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</si>
  <si>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</si>
  <si>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</si>
  <si>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</si>
  <si>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</si>
  <si>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</si>
  <si>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</si>
  <si>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</si>
  <si>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</si>
  <si>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</si>
  <si>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</si>
  <si>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</si>
  <si>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</si>
  <si>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</si>
  <si>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</si>
  <si>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</si>
  <si>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</si>
  <si>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</si>
  <si>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</si>
  <si>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</si>
  <si>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</si>
  <si>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</si>
  <si>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</si>
  <si>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</si>
  <si>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</si>
  <si>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</si>
  <si>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</si>
  <si>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</si>
  <si>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</si>
  <si>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</si>
  <si>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</si>
  <si>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</si>
  <si>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</si>
  <si>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</si>
  <si>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</si>
  <si>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</si>
  <si>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</si>
  <si>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</si>
  <si>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</si>
  <si>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</si>
  <si>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</si>
  <si>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</si>
  <si>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</si>
  <si>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</si>
  <si>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</si>
  <si>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</si>
  <si>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</si>
  <si>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</si>
  <si>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</si>
  <si>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</si>
  <si>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</si>
  <si>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</si>
  <si>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</si>
  <si>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</si>
  <si>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</si>
  <si>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</si>
  <si>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</si>
  <si>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</si>
  <si>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</si>
  <si>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</si>
  <si>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</si>
  <si>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</si>
  <si>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</si>
  <si>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</si>
  <si>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</si>
  <si>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</si>
  <si>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</si>
  <si>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</si>
  <si>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</si>
  <si>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</si>
  <si>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</si>
  <si>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</si>
  <si>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</si>
  <si>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</si>
  <si>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</si>
  <si>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</si>
  <si>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</si>
  <si>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</si>
  <si>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</si>
  <si>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</si>
  <si>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</si>
  <si>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</si>
  <si>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</si>
  <si>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</si>
  <si>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</si>
  <si>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</si>
  <si>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</si>
  <si>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</si>
  <si>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</si>
  <si>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</si>
  <si>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</si>
  <si>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</si>
  <si>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</si>
  <si>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</si>
  <si>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</si>
  <si>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</si>
  <si>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</si>
  <si>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</si>
  <si>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</si>
  <si>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</si>
  <si>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</si>
  <si>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</si>
  <si>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</si>
  <si>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</si>
  <si>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</si>
  <si>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</si>
  <si>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</si>
  <si>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</si>
  <si>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</si>
  <si>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</si>
  <si>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</si>
  <si>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</si>
  <si>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</si>
  <si>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</si>
  <si>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</si>
  <si>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</si>
  <si>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</si>
  <si>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</si>
  <si>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</si>
  <si>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</si>
  <si>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</si>
  <si>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</si>
  <si>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</si>
  <si>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</si>
  <si>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</si>
  <si>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</si>
  <si>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</si>
  <si>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</si>
  <si>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</si>
  <si>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</si>
  <si>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</si>
  <si>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</si>
  <si>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</si>
  <si>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</si>
  <si>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</si>
  <si>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</si>
  <si>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</si>
  <si>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</si>
  <si>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</si>
  <si>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</si>
  <si>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</si>
  <si>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</si>
  <si>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</si>
  <si>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</si>
  <si>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</si>
  <si>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</si>
  <si>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</si>
  <si>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</si>
  <si>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</si>
  <si>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</si>
  <si>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</si>
  <si>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</si>
  <si>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</si>
  <si>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</si>
  <si>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</si>
  <si>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</si>
  <si>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</si>
  <si>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</si>
  <si>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</si>
  <si>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</si>
  <si>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</si>
  <si>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</si>
  <si>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</si>
  <si>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</si>
  <si>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</si>
  <si>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</si>
  <si>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</si>
  <si>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</si>
  <si>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</si>
  <si>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</si>
  <si>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</si>
  <si>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</si>
  <si>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</si>
  <si>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</si>
  <si>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</si>
  <si>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</si>
  <si>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</si>
  <si>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</si>
  <si>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</si>
  <si>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</si>
  <si>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</si>
  <si>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</si>
  <si>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</si>
  <si>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</si>
  <si>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</si>
  <si>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</si>
  <si>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</si>
  <si>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</si>
  <si>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</si>
  <si>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</si>
  <si>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</si>
  <si>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</si>
  <si>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</si>
  <si>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</si>
  <si>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</si>
  <si>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</si>
  <si>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</si>
  <si>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</si>
  <si>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</si>
  <si>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</si>
  <si>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</si>
  <si>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</si>
  <si>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</si>
  <si>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</si>
  <si>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</si>
  <si>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</si>
  <si>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</si>
  <si>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</si>
  <si>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</si>
  <si>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</si>
  <si>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</si>
  <si>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</si>
  <si>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</si>
  <si>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</si>
  <si>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</si>
  <si>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</si>
  <si>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</si>
  <si>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</si>
  <si>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</si>
  <si>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</si>
  <si>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</si>
  <si>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</si>
  <si>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</si>
  <si>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</si>
  <si>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</si>
  <si>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</si>
  <si>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</si>
  <si>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</si>
  <si>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</si>
  <si>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</si>
  <si>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</si>
  <si>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</si>
  <si>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</si>
  <si>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</si>
  <si>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</si>
  <si>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</si>
  <si>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</si>
  <si>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</si>
  <si>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</si>
  <si>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</si>
  <si>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</si>
  <si>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</si>
  <si>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</si>
  <si>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</si>
  <si>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</si>
  <si>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</si>
  <si>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</si>
  <si>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</si>
  <si>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</si>
  <si>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</si>
  <si>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</si>
  <si>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</si>
  <si>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</si>
  <si>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</si>
  <si>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</si>
  <si>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</si>
  <si>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</si>
  <si>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</si>
  <si>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</si>
  <si>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</si>
  <si>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</si>
  <si>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</si>
  <si>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</si>
  <si>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</si>
  <si>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</si>
  <si>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</si>
  <si>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</si>
  <si>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</si>
  <si>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</si>
  <si>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</si>
  <si>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</si>
  <si>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</si>
  <si>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</si>
  <si>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</si>
  <si>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</si>
  <si>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</si>
  <si>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</si>
  <si>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</si>
  <si>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</si>
  <si>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</si>
  <si>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</si>
  <si>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</si>
  <si>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</si>
  <si>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</si>
  <si>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</si>
  <si>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</si>
  <si>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</si>
  <si>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</si>
  <si>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</si>
  <si>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</si>
  <si>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</si>
  <si>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</si>
  <si>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</si>
  <si>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</si>
  <si>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</si>
  <si>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</si>
  <si>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</si>
  <si>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</si>
  <si>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</si>
  <si>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</si>
  <si>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</si>
  <si>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</si>
  <si>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</si>
  <si>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</si>
  <si>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</si>
  <si>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</si>
  <si>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</si>
  <si>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</si>
  <si>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</si>
  <si>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</si>
  <si>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</si>
  <si>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</si>
  <si>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</si>
  <si>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</si>
  <si>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</si>
  <si>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</si>
  <si>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</si>
  <si>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</si>
  <si>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</si>
  <si>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</si>
  <si>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</si>
  <si>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</si>
  <si>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</si>
  <si>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</si>
  <si>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</si>
  <si>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</si>
  <si>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</si>
  <si>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</si>
  <si>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</si>
  <si>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</si>
  <si>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</si>
  <si>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</si>
  <si>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</si>
  <si>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</si>
  <si>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</si>
  <si>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</si>
  <si>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</si>
  <si>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</si>
  <si>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</si>
  <si>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</si>
  <si>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</si>
  <si>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</si>
  <si>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</si>
  <si>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</si>
  <si>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</si>
  <si>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</si>
  <si>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</si>
  <si>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</si>
  <si>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</si>
  <si>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</si>
  <si>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</si>
  <si>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</si>
  <si>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</si>
  <si>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</si>
  <si>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</si>
  <si>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</si>
  <si>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</si>
  <si>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</si>
  <si>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</si>
  <si>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</si>
  <si>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</si>
  <si>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</si>
  <si>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</si>
  <si>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</si>
  <si>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</si>
  <si>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</si>
  <si>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</si>
  <si>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</si>
  <si>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</si>
  <si>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</si>
  <si>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</si>
  <si>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</si>
  <si>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</si>
  <si>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</si>
  <si>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</si>
  <si>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</si>
  <si>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</si>
  <si>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</si>
  <si>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</si>
  <si>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</si>
  <si>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</si>
  <si>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</si>
  <si>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</si>
  <si>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</si>
  <si>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</si>
  <si>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</si>
  <si>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</si>
  <si>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</si>
  <si>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</si>
  <si>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</si>
  <si>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</si>
  <si>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</si>
  <si>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</si>
  <si>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</si>
  <si>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</si>
  <si>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</si>
  <si>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</si>
  <si>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</si>
  <si>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</si>
  <si>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</si>
  <si>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</si>
  <si>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</si>
  <si>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</si>
  <si>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</si>
  <si>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</si>
  <si>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</si>
  <si>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</si>
  <si>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</si>
  <si>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</si>
  <si>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</si>
  <si>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</si>
  <si>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</si>
  <si>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</si>
  <si>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</si>
  <si>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</si>
  <si>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</si>
  <si>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</si>
  <si>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</si>
  <si>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</si>
  <si>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</si>
  <si>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</si>
  <si>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</si>
  <si>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</si>
  <si>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</si>
  <si>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</si>
  <si>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</si>
  <si>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</si>
  <si>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</si>
  <si>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</si>
  <si>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</si>
  <si>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</si>
  <si>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</si>
  <si>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</si>
  <si>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</si>
  <si>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</si>
  <si>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</si>
  <si>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</si>
  <si>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</si>
  <si>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</si>
  <si>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</si>
  <si>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</si>
  <si>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</si>
  <si>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</si>
  <si>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</si>
  <si>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</si>
  <si>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</si>
  <si>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</si>
  <si>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</si>
  <si>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</si>
  <si>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</si>
  <si>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</si>
  <si>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</si>
  <si>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</si>
  <si>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</si>
  <si>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</si>
  <si>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</si>
  <si>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</si>
  <si>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</si>
  <si>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</si>
  <si>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</si>
  <si>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</si>
  <si>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</si>
  <si>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</si>
  <si>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</si>
  <si>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</si>
  <si>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</si>
  <si>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</si>
  <si>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</si>
  <si>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</si>
  <si>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</si>
  <si>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</si>
  <si>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</si>
  <si>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</si>
  <si>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</si>
  <si>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</si>
  <si>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</si>
  <si>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</si>
  <si>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</si>
  <si>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</si>
  <si>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</si>
  <si>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</si>
  <si>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</si>
  <si>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</si>
  <si>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</si>
  <si>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</si>
  <si>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</si>
  <si>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</si>
  <si>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</si>
  <si>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</si>
  <si>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</si>
  <si>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</si>
  <si>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</si>
  <si>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</si>
  <si>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</si>
  <si>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</si>
  <si>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</si>
  <si>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</si>
  <si>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</si>
  <si>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</si>
  <si>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</si>
  <si>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</si>
  <si>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</si>
  <si>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</si>
  <si>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</si>
  <si>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</si>
  <si>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</si>
  <si>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</si>
  <si>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</si>
  <si>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</si>
  <si>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</si>
  <si>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</si>
  <si>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</si>
  <si>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</si>
  <si>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</si>
  <si>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</si>
  <si>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</si>
  <si>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</si>
  <si>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</si>
  <si>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</si>
  <si>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</si>
  <si>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</si>
  <si>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</si>
  <si>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</si>
  <si>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</si>
  <si>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</si>
  <si>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</si>
  <si>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</si>
  <si>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</si>
  <si>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</si>
  <si>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</si>
  <si>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</si>
  <si>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</si>
  <si>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</si>
  <si>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</si>
  <si>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</si>
  <si>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</si>
  <si>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</si>
  <si>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</si>
  <si>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</si>
  <si>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</si>
  <si>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</si>
  <si>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</si>
  <si>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</si>
  <si>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</si>
  <si>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</si>
  <si>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</si>
  <si>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</si>
  <si>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</si>
  <si>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</si>
  <si>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</si>
  <si>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</si>
  <si>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</si>
  <si>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</si>
  <si>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</si>
  <si>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</si>
  <si>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</si>
  <si>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</si>
  <si>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</si>
  <si>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</si>
  <si>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</si>
  <si>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</si>
  <si>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</si>
  <si>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</si>
  <si>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</si>
  <si>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</si>
  <si>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</si>
  <si>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</si>
  <si>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</si>
  <si>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</si>
  <si>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</si>
  <si>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</si>
  <si>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</si>
  <si>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</si>
  <si>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</si>
  <si>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</si>
  <si>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</si>
  <si>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</si>
  <si>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</si>
  <si>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</si>
  <si>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</si>
  <si>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</si>
  <si>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</si>
  <si>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</si>
  <si>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</si>
  <si>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</si>
  <si>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</si>
  <si>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</si>
  <si>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</si>
  <si>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</si>
  <si>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</si>
  <si>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</si>
  <si>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</si>
  <si>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</si>
  <si>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</si>
  <si>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</si>
  <si>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</si>
  <si>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</si>
  <si>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</si>
  <si>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</si>
  <si>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</si>
  <si>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</si>
  <si>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</si>
  <si>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</si>
  <si>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</si>
  <si>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</si>
  <si>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</si>
  <si>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</si>
  <si>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</si>
  <si>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</si>
  <si>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</si>
  <si>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</si>
  <si>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</si>
  <si>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</si>
  <si>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</si>
  <si>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</si>
  <si>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</si>
  <si>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</si>
  <si>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</si>
  <si>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</si>
  <si>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</si>
  <si>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</si>
  <si>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</si>
  <si>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</si>
  <si>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</si>
  <si>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</si>
  <si>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</si>
  <si>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</si>
  <si>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</si>
  <si>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</si>
  <si>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</si>
  <si>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</si>
  <si>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</si>
  <si>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</si>
  <si>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</si>
  <si>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</si>
  <si>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</si>
  <si>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</si>
  <si>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</si>
  <si>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</si>
  <si>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</si>
  <si>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</si>
  <si>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</si>
  <si>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</si>
  <si>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</si>
  <si>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</si>
  <si>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</si>
  <si>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</si>
  <si>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</si>
  <si>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</si>
  <si>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</si>
  <si>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</si>
  <si>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</si>
  <si>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</si>
  <si>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</si>
  <si>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</si>
  <si>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</si>
  <si>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</si>
  <si>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</si>
  <si>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</si>
  <si>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</si>
  <si>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</si>
  <si>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</si>
  <si>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</si>
  <si>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</si>
  <si>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</si>
  <si>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</si>
  <si>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</si>
  <si>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</si>
  <si>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</si>
  <si>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</si>
  <si>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</si>
  <si>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</si>
  <si>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</si>
  <si>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</si>
  <si>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</si>
  <si>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</si>
  <si>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</si>
  <si>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</si>
  <si>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</si>
  <si>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</si>
  <si>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</si>
  <si>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</si>
  <si>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</si>
  <si>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</si>
  <si>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</si>
  <si>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</si>
  <si>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</si>
  <si>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</si>
  <si>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</si>
  <si>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</si>
  <si>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</si>
  <si>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</si>
  <si>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</si>
  <si>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</si>
  <si>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</si>
  <si>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</si>
  <si>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</si>
  <si>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</si>
  <si>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</si>
  <si>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</si>
  <si>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</si>
  <si>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</si>
  <si>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</si>
  <si>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</si>
  <si>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</si>
  <si>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</si>
  <si>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</si>
  <si>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</si>
  <si>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</si>
  <si>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</si>
  <si>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</si>
  <si>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</si>
  <si>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</si>
  <si>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</si>
  <si>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</si>
  <si>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</si>
  <si>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</si>
  <si>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</si>
  <si>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</si>
  <si>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</si>
  <si>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</si>
  <si>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</si>
  <si>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</si>
  <si>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</si>
  <si>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</si>
  <si>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</si>
  <si>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</si>
  <si>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</si>
  <si>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</si>
  <si>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</si>
  <si>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</si>
  <si>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</si>
  <si>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</si>
  <si>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</si>
  <si>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</si>
  <si>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</si>
  <si>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</si>
  <si>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</si>
  <si>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</si>
  <si>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</si>
  <si>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</si>
  <si>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</si>
  <si>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</si>
  <si>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</si>
  <si>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</si>
  <si>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</si>
  <si>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</si>
  <si>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</si>
  <si>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</si>
  <si>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</si>
  <si>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</si>
  <si>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</si>
  <si>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</si>
  <si>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</si>
  <si>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</si>
  <si>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</si>
  <si>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</si>
  <si>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</si>
  <si>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</si>
  <si>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</si>
  <si>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</si>
  <si>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</si>
  <si>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</si>
  <si>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</si>
  <si>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</si>
  <si>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</si>
  <si>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</si>
  <si>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</si>
  <si>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</si>
  <si>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</si>
  <si>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</si>
  <si>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</si>
  <si>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</si>
  <si>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</si>
  <si>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</si>
  <si>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</si>
  <si>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</si>
  <si>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</si>
  <si>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</si>
  <si>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</si>
  <si>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</si>
  <si>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</si>
  <si>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</si>
  <si>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</si>
  <si>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</si>
  <si>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</si>
  <si>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</si>
  <si>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</si>
  <si>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</si>
  <si>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</si>
  <si>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</si>
  <si>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</si>
  <si>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</si>
  <si>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</si>
  <si>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</si>
  <si>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</si>
  <si>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</si>
  <si>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</si>
  <si>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</si>
  <si>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</si>
  <si>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</si>
  <si>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</si>
  <si>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</si>
  <si>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</si>
  <si>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</si>
  <si>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</si>
  <si>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</si>
  <si>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</si>
  <si>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</si>
  <si>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</si>
  <si>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</si>
  <si>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</si>
  <si>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</si>
  <si>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</si>
  <si>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</si>
  <si>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</si>
  <si>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</si>
  <si>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</si>
  <si>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</si>
  <si>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</si>
  <si>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</si>
  <si>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</si>
  <si>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</si>
  <si>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</si>
  <si>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</si>
  <si>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</si>
  <si>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</si>
  <si>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</si>
  <si>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</si>
  <si>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</si>
  <si>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</si>
  <si>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</si>
  <si>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</si>
  <si>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</si>
  <si>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</si>
  <si>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</si>
  <si>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</si>
  <si>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</si>
  <si>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</si>
  <si>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</si>
  <si>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</si>
  <si>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</si>
  <si>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</si>
  <si>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</si>
  <si>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</si>
  <si>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</si>
  <si>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</si>
  <si>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</si>
  <si>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</si>
  <si>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</si>
  <si>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</si>
  <si>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</si>
  <si>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</si>
  <si>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</si>
  <si>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</si>
  <si>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</si>
  <si>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</si>
  <si>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</si>
  <si>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</si>
  <si>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</si>
  <si>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</si>
  <si>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</si>
  <si>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</si>
  <si>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</si>
  <si>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</si>
  <si>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</si>
  <si>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</si>
  <si>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</si>
  <si>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</si>
  <si>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</si>
  <si>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</si>
  <si>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</si>
  <si>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</si>
  <si>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</si>
  <si>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</si>
  <si>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</si>
  <si>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</si>
  <si>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</si>
  <si>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</si>
  <si>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</si>
  <si>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</si>
  <si>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</si>
  <si>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</si>
  <si>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</si>
  <si>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</si>
  <si>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</si>
  <si>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</si>
  <si>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</si>
  <si>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</si>
  <si>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</si>
  <si>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</si>
  <si>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</si>
  <si>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</si>
  <si>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</si>
  <si>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</si>
  <si>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</si>
  <si>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</si>
  <si>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</si>
  <si>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</si>
  <si>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</si>
  <si>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</si>
  <si>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</si>
  <si>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</si>
  <si>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</si>
  <si>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</si>
  <si>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</si>
  <si>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</si>
  <si>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</si>
  <si>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</si>
  <si>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</si>
  <si>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</si>
  <si>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</si>
  <si>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</si>
  <si>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</si>
  <si>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</si>
  <si>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</si>
  <si>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</si>
  <si>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</si>
  <si>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</si>
  <si>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</si>
  <si>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</si>
  <si>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</si>
  <si>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</si>
  <si>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</si>
  <si>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</si>
  <si>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</si>
  <si>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</si>
  <si>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</si>
  <si>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</si>
  <si>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</si>
  <si>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</si>
  <si>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</si>
  <si>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</si>
  <si>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</si>
  <si>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</si>
  <si>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</si>
  <si>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</si>
  <si>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</si>
  <si>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</si>
  <si>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</si>
  <si>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</si>
  <si>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</si>
  <si>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</si>
  <si>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</si>
  <si>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</si>
  <si>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</si>
  <si>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</si>
  <si>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</si>
  <si>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</si>
  <si>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</si>
  <si>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</si>
  <si>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</si>
  <si>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</si>
  <si>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</si>
  <si>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</si>
  <si>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</si>
  <si>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</si>
  <si>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</si>
  <si>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</si>
  <si>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</si>
  <si>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</si>
  <si>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</si>
  <si>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</si>
  <si>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</si>
  <si>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</si>
  <si>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</si>
  <si>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</si>
  <si>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</si>
  <si>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</si>
  <si>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</si>
  <si>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</si>
  <si>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</si>
  <si>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</si>
  <si>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</si>
  <si>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</si>
  <si>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</si>
  <si>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</si>
  <si>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</si>
  <si>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</si>
  <si>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</si>
  <si>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</si>
  <si>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</si>
  <si>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</si>
  <si>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</si>
  <si>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</si>
  <si>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</si>
  <si>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</si>
  <si>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</si>
  <si>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</si>
  <si>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</si>
  <si>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</si>
  <si>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</si>
  <si>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</si>
  <si>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</si>
  <si>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</si>
  <si>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</si>
  <si>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</si>
  <si>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</si>
  <si>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</si>
  <si>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</si>
  <si>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</si>
  <si>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</si>
  <si>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</si>
  <si>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</si>
  <si>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</si>
  <si>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</si>
  <si>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</si>
  <si>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</si>
  <si>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</si>
  <si>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</si>
  <si>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</si>
  <si>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</si>
  <si>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</si>
  <si>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</si>
  <si>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</si>
  <si>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</si>
  <si>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</si>
  <si>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</si>
  <si>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</si>
  <si>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</si>
  <si>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</si>
  <si>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</si>
  <si>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</si>
  <si>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</si>
  <si>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</si>
  <si>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</si>
  <si>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</si>
  <si>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</si>
  <si>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</si>
  <si>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</si>
  <si>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</si>
  <si>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</si>
  <si>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</si>
  <si>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</si>
  <si>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</si>
  <si>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</si>
  <si>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</si>
  <si>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</si>
  <si>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</si>
  <si>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</si>
  <si>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</si>
  <si>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</si>
  <si>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</si>
  <si>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</si>
  <si>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</si>
  <si>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</si>
  <si>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</si>
  <si>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</si>
  <si>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</si>
  <si>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</si>
  <si>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</si>
  <si>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</si>
  <si>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</si>
  <si>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</si>
  <si>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</si>
  <si>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</si>
  <si>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</si>
  <si>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</si>
  <si>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</si>
  <si>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</si>
  <si>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</si>
  <si>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</si>
  <si>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</si>
  <si>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</si>
  <si>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</si>
  <si>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</si>
  <si>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</si>
  <si>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</si>
  <si>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</si>
  <si>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</si>
  <si>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</si>
  <si>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</si>
  <si>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</si>
  <si>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</si>
  <si>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</si>
  <si>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</si>
  <si>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</si>
  <si>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</si>
  <si>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</si>
  <si>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</si>
  <si>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</si>
  <si>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</si>
  <si>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</si>
  <si>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</si>
  <si>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</si>
  <si>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</si>
  <si>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</si>
  <si>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</si>
  <si>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</si>
  <si>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</si>
  <si>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</si>
  <si>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</si>
  <si>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</si>
  <si>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</si>
  <si>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</si>
  <si>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</si>
  <si>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</si>
  <si>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</si>
  <si>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</si>
  <si>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</si>
  <si>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</si>
  <si>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</si>
  <si>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</si>
  <si>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</si>
  <si>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</si>
  <si>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</si>
  <si>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</si>
  <si>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</si>
  <si>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</si>
  <si>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</si>
  <si>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</si>
  <si>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</si>
  <si>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</si>
  <si>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</si>
  <si>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</si>
  <si>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</si>
  <si>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</si>
  <si>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</si>
  <si>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</si>
  <si>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</si>
  <si>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</si>
  <si>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</si>
  <si>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</si>
  <si>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</si>
  <si>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</si>
  <si>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</si>
  <si>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</si>
  <si>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</si>
  <si>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</si>
  <si>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</si>
  <si>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</si>
  <si>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</si>
  <si>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</si>
  <si>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</si>
  <si>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</si>
  <si>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</si>
  <si>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</si>
  <si>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</si>
  <si>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</si>
  <si>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</si>
  <si>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</si>
  <si>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</si>
  <si>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</si>
  <si>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</si>
  <si>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</si>
  <si>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</si>
  <si>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</si>
  <si>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</si>
  <si>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</si>
  <si>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</si>
  <si>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</si>
  <si>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</si>
  <si>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</si>
  <si>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</si>
  <si>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</si>
  <si>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</si>
  <si>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</si>
  <si>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</si>
  <si>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</si>
  <si>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</si>
  <si>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</si>
  <si>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</si>
  <si>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</si>
  <si>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</si>
  <si>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</si>
  <si>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</si>
  <si>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</si>
  <si>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</si>
  <si>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</si>
  <si>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</si>
  <si>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</si>
  <si>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</si>
  <si>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</si>
  <si>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</si>
  <si>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</si>
  <si>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</si>
  <si>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</si>
  <si>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</si>
  <si>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</si>
  <si>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</si>
  <si>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</si>
  <si>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</si>
  <si>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</si>
  <si>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</si>
  <si>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</si>
  <si>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</si>
  <si>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</si>
  <si>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</si>
  <si>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</si>
  <si>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</si>
  <si>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</si>
  <si>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</si>
  <si>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</si>
  <si>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</si>
  <si>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</si>
  <si>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</si>
  <si>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</si>
  <si>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</si>
  <si>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</si>
  <si>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</si>
  <si>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</si>
  <si>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</si>
  <si>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</si>
  <si>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</si>
  <si>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</si>
  <si>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</si>
  <si>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</si>
  <si>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</si>
  <si>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</si>
  <si>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</si>
  <si>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</si>
  <si>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</si>
  <si>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</si>
  <si>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</si>
  <si>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</si>
  <si>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</si>
  <si>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</si>
  <si>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</si>
  <si>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</si>
  <si>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</si>
  <si>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</si>
  <si>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</si>
  <si>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</si>
  <si>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</si>
  <si>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</si>
  <si>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</si>
  <si>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</si>
  <si>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</si>
  <si>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</si>
  <si>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</si>
  <si>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</si>
  <si>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</si>
  <si>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</si>
  <si>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</si>
  <si>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</si>
  <si>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</si>
  <si>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</si>
  <si>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</si>
  <si>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</si>
  <si>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</si>
  <si>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</si>
  <si>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</si>
  <si>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</si>
  <si>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</si>
  <si>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</si>
  <si>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</si>
  <si>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</si>
  <si>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</si>
  <si>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</si>
  <si>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</si>
  <si>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</si>
  <si>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</si>
  <si>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</si>
  <si>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</si>
  <si>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</si>
  <si>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</si>
  <si>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</si>
  <si>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</si>
  <si>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</si>
  <si>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</si>
  <si>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</si>
  <si>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</si>
  <si>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</si>
  <si>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</si>
  <si>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</si>
  <si>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</si>
  <si>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</si>
  <si>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</si>
  <si>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</si>
  <si>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</si>
  <si>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</si>
  <si>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</si>
  <si>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</si>
  <si>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</si>
  <si>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</si>
  <si>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</si>
  <si>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</si>
  <si>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</si>
  <si>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</si>
  <si>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</si>
  <si>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</si>
  <si>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</si>
  <si>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</si>
  <si>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</si>
  <si>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</si>
  <si>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</si>
  <si>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</si>
  <si>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</si>
  <si>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</si>
  <si>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</si>
  <si>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</si>
  <si>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</si>
  <si>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</si>
  <si>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</si>
  <si>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</si>
  <si>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</si>
  <si>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</si>
  <si>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</si>
  <si>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</si>
  <si>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</si>
  <si>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</si>
  <si>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</si>
  <si>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</si>
  <si>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</si>
  <si>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</si>
  <si>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</si>
  <si>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</si>
  <si>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</si>
  <si>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</si>
  <si>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</si>
  <si>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</si>
  <si>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</si>
  <si>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</si>
  <si>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</si>
  <si>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</si>
  <si>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</si>
  <si>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</si>
  <si>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</si>
  <si>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</si>
  <si>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</si>
  <si>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</si>
  <si>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</si>
  <si>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</si>
  <si>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</si>
  <si>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</si>
  <si>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</si>
  <si>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</si>
  <si>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</si>
  <si>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</si>
  <si>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</si>
  <si>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</si>
  <si>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</si>
  <si>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</si>
  <si>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</si>
  <si>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</si>
  <si>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</si>
  <si>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</si>
  <si>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</si>
  <si>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</si>
  <si>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</si>
  <si>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</si>
  <si>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</si>
  <si>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</si>
  <si>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</si>
  <si>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</si>
  <si>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</si>
  <si>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</si>
  <si>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</si>
  <si>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</si>
  <si>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</si>
  <si>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</si>
  <si>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</si>
  <si>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</si>
  <si>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</si>
  <si>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</si>
  <si>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</si>
  <si>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</si>
  <si>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</si>
  <si>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</si>
  <si>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</si>
  <si>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</si>
  <si>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</si>
  <si>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</si>
  <si>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</si>
  <si>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</si>
  <si>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</si>
  <si>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</si>
  <si>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</si>
  <si>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</si>
  <si>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</si>
  <si>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</si>
  <si>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</si>
  <si>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</si>
  <si>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</si>
  <si>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</si>
  <si>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</si>
  <si>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</si>
  <si>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</si>
  <si>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</si>
  <si>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</si>
  <si>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</si>
  <si>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</si>
  <si>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</si>
  <si>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</si>
  <si>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</si>
  <si>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</si>
  <si>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</si>
  <si>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</si>
  <si>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</si>
  <si>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</si>
  <si>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</si>
  <si>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</si>
  <si>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</si>
  <si>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</si>
  <si>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</si>
  <si>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</si>
  <si>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</si>
  <si>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</si>
  <si>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</si>
  <si>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</si>
  <si>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</si>
  <si>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</si>
  <si>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</si>
  <si>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</si>
  <si>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</si>
  <si>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</si>
  <si>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</si>
  <si>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</si>
  <si>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</si>
  <si>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</si>
  <si>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</si>
  <si>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</si>
  <si>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</si>
  <si>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</si>
  <si>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</si>
  <si>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</si>
  <si>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</si>
  <si>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</si>
  <si>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</si>
  <si>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</si>
  <si>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</si>
  <si>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</si>
  <si>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</si>
  <si>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</si>
  <si>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</si>
  <si>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</si>
  <si>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</si>
  <si>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</si>
  <si>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</si>
  <si>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</si>
  <si>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</si>
  <si>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</si>
  <si>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</si>
  <si>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</si>
  <si>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</si>
  <si>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</si>
  <si>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</si>
  <si>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</si>
  <si>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</si>
  <si>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</si>
  <si>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</si>
  <si>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</si>
  <si>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</si>
  <si>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</si>
  <si>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</si>
  <si>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</si>
  <si>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</si>
  <si>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</si>
  <si>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</si>
  <si>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</si>
  <si>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</si>
  <si>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</si>
  <si>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</si>
  <si>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</si>
  <si>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</si>
  <si>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</si>
  <si>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</si>
  <si>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</si>
  <si>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</si>
  <si>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</si>
  <si>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</si>
  <si>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</si>
  <si>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</si>
  <si>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</si>
  <si>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</si>
  <si>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</si>
  <si>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</si>
  <si>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</si>
  <si>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</si>
  <si>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</si>
  <si>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</si>
  <si>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</si>
  <si>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</si>
  <si>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</si>
  <si>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</si>
  <si>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</si>
  <si>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</si>
  <si>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</si>
  <si>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</si>
  <si>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</si>
  <si>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</si>
  <si>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</si>
  <si>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</si>
  <si>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</si>
  <si>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</si>
  <si>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</si>
  <si>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</si>
  <si>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</si>
  <si>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</si>
  <si>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</si>
  <si>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</si>
  <si>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</si>
  <si>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</si>
  <si>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</si>
  <si>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</si>
  <si>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</si>
  <si>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</si>
  <si>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</si>
  <si>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</si>
  <si>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</si>
  <si>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</si>
  <si>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</si>
  <si>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</si>
  <si>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</si>
  <si>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</si>
  <si>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</si>
  <si>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</si>
  <si>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</si>
  <si>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</si>
  <si>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</si>
  <si>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</si>
  <si>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</si>
  <si>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</si>
  <si>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</si>
  <si>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</si>
  <si>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</si>
  <si>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</si>
  <si>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</si>
  <si>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</si>
  <si>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</si>
  <si>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</si>
  <si>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</si>
  <si>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</si>
  <si>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</si>
  <si>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</si>
  <si>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</si>
  <si>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</si>
  <si>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</si>
  <si>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</si>
  <si>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</si>
  <si>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</si>
  <si>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</si>
  <si>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</si>
  <si>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</si>
  <si>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</si>
  <si>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</si>
  <si>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</si>
  <si>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</si>
  <si>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</si>
  <si>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</si>
  <si>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</si>
  <si>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</si>
  <si>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</si>
  <si>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</si>
  <si>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</si>
  <si>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</si>
  <si>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</si>
  <si>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</si>
  <si>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</si>
  <si>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</si>
  <si>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</si>
  <si>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</si>
  <si>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</si>
  <si>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</si>
  <si>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</si>
  <si>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</si>
  <si>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</si>
  <si>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</si>
  <si>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</si>
  <si>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</si>
  <si>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</si>
  <si>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</si>
  <si>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</si>
  <si>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</si>
  <si>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</si>
  <si>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</si>
  <si>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</si>
  <si>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</si>
  <si>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</si>
  <si>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</si>
  <si>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</si>
  <si>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</si>
  <si>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</si>
  <si>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</si>
  <si>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</si>
  <si>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</si>
  <si>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</si>
  <si>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</si>
  <si>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</si>
  <si>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</si>
  <si>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</si>
  <si>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</si>
  <si>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</si>
  <si>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</si>
  <si>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</si>
  <si>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</si>
  <si>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</si>
  <si>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</si>
  <si>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</si>
  <si>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</si>
  <si>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</si>
  <si>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</si>
  <si>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</si>
  <si>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</si>
  <si>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</si>
  <si>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</si>
  <si>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</si>
  <si>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</si>
  <si>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</si>
  <si>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</si>
  <si>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</si>
  <si>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</si>
  <si>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</si>
  <si>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</si>
  <si>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</si>
  <si>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</si>
  <si>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</si>
  <si>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</si>
  <si>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</si>
  <si>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</si>
  <si>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</si>
  <si>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</si>
  <si>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</si>
  <si>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</si>
  <si>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</si>
  <si>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</si>
  <si>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</si>
  <si>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</si>
  <si>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</si>
  <si>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</si>
  <si>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</si>
  <si>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</si>
  <si>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</si>
  <si>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</si>
  <si>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</si>
  <si>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</si>
  <si>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</si>
  <si>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</si>
  <si>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</si>
  <si>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</si>
  <si>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</si>
  <si>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</si>
  <si>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</si>
  <si>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</si>
  <si>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</si>
  <si>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</si>
  <si>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</si>
  <si>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</si>
  <si>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</si>
  <si>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</si>
  <si>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</si>
  <si>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</si>
  <si>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</si>
  <si>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</si>
  <si>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</si>
  <si>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</si>
  <si>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</si>
  <si>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</si>
  <si>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</si>
  <si>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</si>
  <si>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</si>
  <si>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</si>
  <si>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</si>
  <si>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</si>
  <si>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</si>
  <si>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</si>
  <si>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</si>
  <si>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</si>
  <si>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</si>
  <si>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</si>
  <si>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</si>
  <si>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</si>
  <si>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</si>
  <si>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</si>
  <si>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</si>
  <si>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</si>
  <si>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</si>
  <si>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</si>
  <si>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</si>
  <si>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</si>
  <si>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</si>
  <si>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</si>
  <si>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</si>
  <si>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</si>
  <si>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</si>
  <si>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</si>
  <si>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</si>
  <si>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</si>
  <si>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</si>
  <si>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</si>
  <si>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</si>
  <si>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</si>
  <si>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</si>
  <si>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</si>
  <si>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</si>
  <si>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</si>
  <si>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</si>
  <si>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</si>
  <si>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</si>
  <si>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</si>
  <si>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</si>
  <si>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</si>
  <si>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</si>
  <si>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</si>
  <si>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</si>
  <si>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</si>
  <si>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</si>
  <si>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</si>
  <si>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</si>
  <si>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</si>
  <si>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</si>
  <si>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</si>
  <si>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</si>
  <si>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</si>
  <si>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</si>
  <si>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</si>
  <si>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</si>
  <si>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</si>
  <si>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</si>
  <si>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</si>
  <si>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</si>
  <si>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</si>
  <si>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</si>
  <si>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</si>
  <si>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</si>
  <si>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</si>
  <si>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</si>
  <si>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</si>
  <si>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</si>
  <si>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</si>
  <si>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</si>
  <si>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</si>
  <si>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</si>
  <si>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</si>
  <si>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</si>
  <si>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</si>
  <si>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</si>
  <si>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</si>
  <si>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</si>
  <si>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</si>
  <si>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</si>
  <si>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</si>
  <si>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</si>
  <si>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</si>
  <si>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</si>
  <si>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</si>
  <si>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</si>
  <si>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</si>
  <si>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</si>
  <si>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</si>
  <si>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</si>
  <si>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</si>
  <si>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</si>
  <si>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</si>
  <si>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</si>
  <si>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</si>
  <si>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</si>
  <si>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</si>
  <si>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</si>
  <si>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</si>
  <si>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</si>
  <si>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</si>
  <si>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</si>
  <si>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</si>
  <si>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</si>
  <si>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</si>
  <si>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</si>
  <si>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</si>
  <si>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</si>
  <si>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</si>
  <si>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</si>
  <si>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</si>
  <si>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</si>
  <si>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</si>
  <si>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</si>
  <si>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</si>
  <si>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</si>
  <si>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</si>
  <si>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</si>
  <si>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</si>
  <si>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</si>
  <si>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</si>
  <si>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</si>
  <si>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</si>
  <si>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</si>
  <si>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</si>
  <si>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</si>
  <si>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</si>
  <si>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</si>
  <si>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</si>
  <si>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</si>
  <si>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</si>
  <si>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</si>
  <si>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</si>
  <si>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</si>
  <si>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</si>
  <si>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</si>
  <si>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</si>
  <si>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</si>
  <si>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</si>
  <si>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</si>
  <si>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</si>
  <si>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</si>
  <si>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</si>
  <si>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</si>
  <si>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</si>
  <si>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</si>
  <si>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</si>
  <si>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</si>
  <si>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</si>
  <si>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</si>
  <si>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</si>
  <si>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</si>
  <si>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</si>
  <si>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</si>
  <si>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</si>
  <si>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</si>
  <si>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</si>
  <si>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</si>
  <si>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</si>
  <si>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</si>
  <si>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</si>
  <si>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</si>
  <si>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</si>
  <si>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</si>
  <si>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</si>
  <si>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</si>
  <si>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</si>
  <si>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</si>
  <si>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</si>
  <si>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</si>
  <si>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</si>
  <si>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</si>
  <si>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</si>
  <si>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</si>
  <si>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</si>
  <si>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</si>
  <si>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</si>
  <si>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</si>
  <si>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</si>
  <si>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</si>
  <si>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</si>
  <si>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</si>
  <si>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</si>
  <si>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</si>
  <si>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</si>
  <si>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</si>
  <si>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</si>
  <si>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</si>
  <si>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</si>
  <si>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</si>
  <si>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</si>
  <si>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</si>
  <si>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</si>
  <si>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</si>
  <si>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</si>
  <si>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</si>
  <si>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</si>
  <si>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</si>
  <si>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</si>
  <si>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</si>
  <si>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</si>
  <si>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</si>
  <si>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</si>
  <si>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</si>
  <si>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</si>
  <si>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</si>
  <si>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</si>
  <si>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</si>
  <si>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</si>
  <si>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</si>
  <si>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</si>
  <si>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</si>
  <si>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</si>
  <si>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</si>
  <si>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</si>
  <si>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</si>
  <si>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</si>
  <si>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</si>
  <si>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</si>
  <si>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</si>
  <si>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</si>
  <si>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</si>
  <si>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</si>
  <si>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</si>
  <si>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</si>
  <si>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</si>
  <si>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</si>
  <si>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</si>
  <si>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</si>
  <si>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</si>
  <si>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</si>
  <si>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</si>
  <si>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</si>
  <si>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</si>
  <si>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</si>
  <si>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</si>
  <si>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</si>
  <si>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</si>
  <si>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</si>
  <si>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</si>
  <si>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</si>
  <si>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</si>
  <si>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</si>
  <si>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</si>
  <si>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</si>
  <si>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</si>
  <si>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</si>
  <si>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</si>
  <si>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</si>
  <si>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</si>
  <si>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</si>
  <si>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</si>
  <si>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</si>
  <si>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</si>
  <si>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</si>
  <si>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</si>
  <si>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</si>
  <si>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</si>
  <si>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</si>
  <si>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</si>
  <si>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</si>
  <si>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</si>
  <si>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</si>
  <si>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</si>
  <si>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</si>
  <si>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</si>
  <si>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</si>
  <si>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</si>
  <si>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</si>
  <si>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</si>
  <si>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</si>
  <si>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</si>
  <si>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</si>
  <si>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</si>
  <si>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</si>
  <si>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</si>
  <si>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</si>
  <si>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</si>
  <si>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</si>
  <si>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</si>
  <si>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</si>
  <si>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</si>
  <si>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</si>
  <si>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</si>
  <si>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</si>
  <si>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</si>
  <si>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</si>
  <si>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</si>
  <si>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</si>
  <si>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</si>
  <si>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</si>
  <si>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</si>
  <si>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</si>
  <si>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</si>
  <si>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</si>
  <si>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</si>
  <si>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</si>
  <si>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</si>
  <si>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</si>
  <si>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</si>
  <si>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</si>
  <si>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</si>
  <si>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</si>
  <si>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</si>
  <si>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</si>
  <si>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</si>
  <si>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</si>
  <si>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</si>
  <si>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</si>
  <si>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</si>
  <si>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</si>
  <si>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</si>
  <si>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</si>
  <si>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</si>
  <si>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</si>
  <si>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</si>
  <si>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</si>
  <si>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</si>
  <si>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</si>
  <si>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</si>
  <si>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</si>
  <si>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</si>
  <si>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</si>
  <si>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</si>
  <si>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</si>
  <si>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</si>
  <si>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</si>
  <si>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</si>
  <si>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</si>
  <si>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</si>
  <si>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</si>
  <si>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</si>
  <si>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</si>
  <si>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</si>
  <si>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</si>
  <si>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</si>
  <si>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</si>
  <si>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</si>
  <si>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</si>
  <si>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</si>
  <si>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</si>
  <si>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</si>
  <si>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</si>
  <si>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</si>
  <si>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</si>
  <si>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</si>
  <si>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</si>
  <si>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</si>
  <si>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</si>
  <si>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</si>
  <si>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</si>
  <si>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</si>
  <si>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</si>
  <si>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</si>
  <si>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</si>
  <si>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</si>
  <si>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</si>
  <si>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</si>
  <si>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</si>
  <si>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</si>
  <si>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</si>
  <si>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</si>
  <si>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</si>
  <si>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</si>
  <si>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</si>
  <si>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</si>
  <si>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</si>
  <si>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</si>
  <si>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</si>
  <si>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</si>
  <si>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</si>
  <si>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</si>
  <si>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</si>
  <si>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</si>
  <si>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</si>
  <si>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</si>
  <si>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</si>
  <si>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</si>
  <si>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</si>
  <si>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</si>
  <si>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</si>
  <si>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</si>
  <si>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</si>
  <si>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</si>
  <si>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</si>
  <si>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</si>
  <si>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</si>
  <si>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</si>
  <si>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</si>
  <si>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</si>
  <si>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</si>
  <si>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</si>
  <si>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</si>
  <si>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</si>
  <si>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</si>
  <si>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</si>
  <si>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</si>
  <si>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</si>
  <si>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</si>
  <si>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</si>
  <si>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</si>
  <si>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</si>
  <si>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</si>
  <si>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</si>
  <si>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</si>
  <si>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</si>
  <si>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</si>
  <si>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</si>
  <si>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</si>
  <si>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</si>
  <si>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</si>
  <si>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</si>
  <si>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</si>
  <si>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</si>
  <si>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</si>
  <si>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</si>
  <si>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</si>
  <si>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</si>
  <si>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</si>
  <si>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</si>
  <si>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</si>
  <si>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</si>
  <si>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</si>
  <si>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</si>
  <si>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</si>
  <si>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</si>
  <si>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</si>
  <si>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</si>
  <si>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</si>
  <si>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</si>
  <si>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</si>
  <si>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</si>
  <si>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</si>
  <si>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</si>
  <si>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</si>
  <si>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</si>
  <si>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</si>
  <si>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</si>
  <si>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</si>
  <si>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</si>
  <si>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</si>
  <si>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</si>
  <si>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</si>
  <si>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</si>
  <si>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</si>
  <si>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</si>
  <si>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</si>
  <si>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</si>
  <si>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</si>
  <si>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</si>
  <si>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</si>
  <si>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</si>
  <si>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</si>
  <si>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</si>
  <si>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</si>
  <si>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</si>
  <si>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</si>
  <si>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</si>
  <si>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</si>
  <si>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</si>
  <si>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</si>
  <si>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</si>
  <si>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</si>
  <si>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</si>
  <si>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</si>
  <si>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</si>
  <si>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</si>
  <si>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</si>
  <si>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</si>
  <si>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</si>
  <si>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</si>
  <si>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</si>
  <si>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</si>
  <si>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</si>
  <si>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</si>
  <si>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</si>
  <si>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</si>
  <si>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</si>
  <si>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</si>
  <si>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</si>
  <si>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</si>
  <si>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</si>
  <si>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</si>
  <si>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</si>
  <si>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</si>
  <si>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</si>
  <si>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</si>
  <si>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</si>
  <si>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</si>
  <si>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</si>
  <si>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</si>
  <si>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</si>
  <si>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</si>
  <si>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</si>
  <si>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</si>
  <si>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</si>
  <si>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</si>
  <si>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</si>
  <si>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</si>
  <si>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</si>
  <si>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</si>
  <si>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</si>
  <si>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</si>
  <si>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</si>
  <si>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</si>
  <si>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</si>
  <si>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</si>
  <si>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</si>
  <si>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</si>
  <si>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</si>
  <si>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</si>
  <si>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</si>
  <si>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</si>
  <si>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</si>
  <si>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</si>
  <si>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</si>
  <si>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</si>
  <si>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</si>
  <si>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</si>
  <si>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</si>
  <si>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</si>
  <si>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</si>
  <si>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</si>
  <si>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</si>
  <si>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</si>
  <si>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</si>
  <si>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</si>
  <si>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</si>
  <si>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</si>
  <si>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</si>
  <si>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</si>
  <si>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</si>
  <si>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</si>
  <si>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</si>
  <si>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</si>
  <si>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</si>
  <si>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</si>
  <si>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</si>
  <si>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</si>
  <si>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</si>
  <si>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</si>
  <si>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</si>
  <si>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</si>
  <si>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</si>
  <si>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</si>
  <si>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</si>
  <si>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</si>
  <si>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</si>
  <si>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</si>
  <si>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</si>
  <si>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</si>
  <si>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</si>
  <si>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</si>
  <si>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</si>
  <si>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</si>
  <si>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</si>
  <si>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</si>
  <si>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</si>
  <si>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</si>
  <si>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</si>
  <si>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</si>
  <si>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</si>
  <si>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</si>
  <si>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</si>
  <si>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</si>
  <si>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</si>
  <si>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</si>
  <si>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</si>
  <si>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</si>
  <si>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</si>
  <si>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</si>
  <si>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</si>
  <si>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</si>
  <si>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</si>
  <si>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</si>
  <si>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</si>
  <si>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</si>
  <si>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</si>
  <si>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</si>
  <si>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</si>
  <si>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</si>
  <si>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</si>
  <si>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</si>
  <si>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</si>
  <si>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</si>
  <si>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</si>
  <si>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</si>
  <si>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</si>
  <si>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</si>
  <si>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</si>
  <si>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</si>
  <si>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</si>
  <si>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</si>
  <si>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</si>
  <si>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</si>
  <si>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</si>
  <si>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</si>
  <si>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</si>
  <si>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</si>
  <si>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</si>
  <si>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</si>
  <si>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</si>
  <si>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</si>
  <si>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</si>
  <si>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</si>
  <si>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</si>
  <si>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</si>
  <si>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</si>
  <si>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</si>
  <si>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</si>
  <si>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</si>
  <si>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</si>
  <si>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</si>
  <si>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</si>
  <si>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</si>
  <si>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</si>
  <si>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</si>
  <si>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</si>
  <si>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</si>
  <si>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</si>
  <si>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</si>
  <si>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</si>
  <si>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</si>
  <si>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</si>
  <si>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</si>
  <si>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</si>
  <si>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</si>
  <si>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</si>
  <si>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</si>
  <si>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</si>
  <si>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</si>
  <si>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</si>
  <si>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</si>
  <si>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</si>
  <si>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</si>
  <si>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</si>
  <si>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</si>
  <si>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</si>
  <si>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</si>
  <si>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</si>
  <si>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</si>
  <si>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</si>
  <si>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</si>
  <si>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</si>
  <si>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</si>
  <si>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</si>
  <si>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</si>
  <si>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</si>
  <si>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</si>
  <si>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</si>
  <si>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</si>
  <si>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</si>
  <si>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</si>
  <si>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</si>
  <si>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</si>
  <si>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</si>
  <si>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</si>
  <si>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</si>
  <si>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</si>
  <si>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</si>
  <si>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</si>
  <si>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</si>
  <si>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</si>
  <si>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</si>
  <si>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</si>
  <si>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</si>
  <si>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</si>
  <si>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</si>
  <si>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</si>
  <si>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</si>
  <si>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</si>
  <si>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</si>
  <si>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</si>
  <si>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</si>
  <si>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</si>
  <si>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</si>
  <si>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</si>
  <si>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</si>
  <si>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</si>
  <si>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</si>
  <si>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</si>
  <si>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</si>
  <si>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</si>
  <si>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</si>
  <si>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</si>
  <si>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</si>
  <si>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</si>
  <si>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</si>
  <si>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</si>
  <si>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</si>
  <si>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</si>
  <si>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</si>
  <si>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</si>
  <si>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</si>
  <si>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</si>
  <si>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</si>
  <si>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</si>
  <si>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</si>
  <si>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</si>
  <si>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</si>
  <si>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</si>
  <si>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</si>
  <si>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</si>
  <si>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</si>
  <si>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</si>
  <si>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</si>
  <si>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</si>
  <si>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</si>
  <si>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</si>
  <si>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</si>
  <si>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</si>
  <si>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</si>
  <si>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</si>
  <si>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</si>
  <si>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</si>
  <si>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</si>
  <si>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</si>
  <si>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</si>
  <si>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</si>
  <si>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</si>
  <si>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</si>
  <si>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</si>
  <si>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</si>
  <si>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</si>
  <si>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</si>
  <si>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</si>
  <si>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</si>
  <si>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</si>
  <si>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</si>
  <si>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</si>
  <si>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</si>
  <si>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</si>
  <si>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</si>
  <si>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</si>
  <si>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</si>
  <si>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</si>
  <si>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</si>
  <si>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</si>
  <si>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</si>
  <si>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</si>
  <si>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</si>
  <si>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</si>
  <si>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</si>
  <si>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</si>
  <si>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</si>
  <si>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</si>
  <si>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</si>
  <si>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</si>
  <si>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</si>
  <si>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</si>
  <si>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</si>
  <si>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</si>
  <si>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</si>
  <si>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</si>
  <si>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</si>
  <si>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</si>
  <si>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</si>
  <si>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</si>
  <si>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</si>
  <si>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</si>
  <si>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</si>
  <si>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</si>
  <si>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</si>
  <si>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</si>
  <si>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</si>
  <si>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</si>
  <si>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</si>
  <si>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</si>
  <si>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</si>
  <si>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</si>
  <si>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</si>
  <si>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</si>
  <si>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</si>
  <si>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</si>
  <si>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</si>
  <si>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</si>
  <si>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</si>
  <si>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</si>
  <si>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</si>
  <si>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</si>
  <si>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</si>
  <si>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</si>
  <si>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</si>
  <si>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</si>
  <si>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</si>
  <si>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</si>
  <si>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</si>
  <si>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</si>
  <si>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</si>
  <si>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</si>
  <si>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</si>
  <si>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</si>
  <si>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</si>
  <si>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</si>
  <si>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</si>
  <si>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</si>
  <si>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</si>
  <si>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</si>
  <si>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</si>
  <si>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</si>
  <si>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</si>
  <si>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</si>
  <si>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</si>
  <si>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</si>
  <si>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</si>
  <si>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</si>
  <si>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</si>
  <si>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</si>
  <si>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</si>
  <si>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</si>
  <si>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</si>
  <si>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</si>
  <si>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</si>
  <si>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</si>
  <si>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</si>
  <si>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</si>
  <si>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</si>
  <si>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</si>
  <si>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</si>
  <si>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</si>
  <si>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</si>
  <si>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</si>
  <si>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</si>
  <si>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</si>
  <si>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</si>
  <si>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</si>
  <si>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</si>
  <si>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</si>
  <si>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</si>
  <si>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</si>
  <si>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</si>
  <si>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</si>
  <si>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</si>
  <si>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</si>
  <si>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</si>
  <si>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</si>
  <si>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</si>
  <si>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</si>
  <si>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</si>
  <si>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</si>
  <si>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</si>
  <si>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</si>
  <si>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</si>
  <si>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</si>
  <si>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</si>
  <si>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</si>
  <si>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</si>
  <si>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</si>
  <si>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</si>
  <si>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</si>
  <si>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</si>
  <si>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</si>
  <si>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</si>
  <si>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</si>
  <si>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</si>
  <si>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</si>
  <si>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</si>
  <si>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</si>
  <si>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</si>
  <si>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</si>
  <si>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</si>
  <si>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</si>
  <si>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</si>
  <si>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</si>
  <si>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</si>
  <si>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</si>
  <si>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</si>
  <si>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</si>
  <si>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</si>
  <si>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</si>
  <si>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</si>
  <si>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</si>
  <si>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</si>
  <si>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</si>
  <si>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</si>
  <si>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</si>
  <si>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</si>
  <si>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</si>
  <si>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</si>
  <si>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</si>
  <si>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</si>
  <si>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</si>
  <si>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</si>
  <si>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</si>
  <si>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</si>
  <si>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</si>
  <si>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</si>
  <si>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</si>
  <si>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</si>
  <si>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</si>
  <si>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</si>
  <si>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</si>
  <si>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</si>
  <si>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</si>
  <si>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</si>
  <si>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</si>
  <si>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</si>
  <si>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</si>
  <si>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</si>
  <si>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</si>
  <si>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</si>
  <si>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</si>
  <si>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</si>
  <si>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</si>
  <si>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</si>
  <si>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</si>
  <si>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</si>
  <si>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</si>
  <si>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</si>
  <si>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</si>
  <si>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</si>
  <si>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</si>
  <si>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</si>
  <si>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</si>
  <si>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</si>
  <si>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</si>
  <si>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</si>
  <si>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</si>
  <si>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</si>
  <si>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</si>
  <si>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</si>
  <si>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</si>
  <si>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</si>
  <si>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</si>
  <si>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</si>
  <si>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</si>
  <si>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</si>
  <si>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</si>
  <si>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</si>
  <si>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</si>
  <si>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</si>
  <si>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</si>
  <si>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</si>
  <si>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</si>
  <si>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</si>
  <si>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</si>
  <si>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</si>
  <si>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</si>
  <si>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</si>
  <si>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</si>
  <si>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</si>
  <si>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</si>
  <si>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</si>
  <si>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</si>
  <si>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</si>
  <si>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</si>
  <si>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</si>
  <si>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</si>
  <si>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</si>
  <si>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</si>
  <si>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</si>
  <si>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</si>
  <si>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</si>
  <si>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</si>
  <si>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</si>
  <si>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</si>
  <si>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</si>
  <si>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</si>
  <si>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</si>
  <si>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</si>
  <si>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</si>
  <si>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</si>
  <si>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</si>
  <si>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</si>
  <si>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</si>
  <si>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</si>
  <si>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</si>
  <si>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</si>
  <si>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</si>
  <si>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</si>
  <si>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</si>
  <si>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</si>
  <si>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</si>
  <si>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</si>
  <si>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</si>
  <si>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</si>
  <si>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</si>
  <si>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</si>
  <si>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</si>
  <si>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</si>
  <si>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</si>
  <si>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</si>
  <si>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</si>
  <si>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</si>
  <si>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</si>
  <si>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</si>
  <si>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</si>
  <si>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</si>
  <si>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</si>
  <si>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</si>
  <si>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</si>
  <si>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</si>
  <si>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</si>
  <si>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</si>
  <si>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</si>
  <si>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</si>
  <si>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</si>
  <si>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</si>
  <si>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</si>
  <si>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</si>
  <si>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</si>
  <si>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</si>
  <si>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</si>
  <si>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</si>
  <si>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</si>
  <si>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</si>
  <si>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</si>
  <si>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</si>
  <si>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</si>
  <si>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</si>
  <si>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</si>
  <si>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</si>
  <si>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</si>
  <si>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</si>
  <si>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</si>
  <si>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</si>
  <si>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</si>
  <si>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</si>
  <si>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</si>
  <si>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</si>
  <si>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</si>
  <si>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</si>
  <si>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</si>
  <si>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</si>
  <si>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</si>
  <si>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</si>
  <si>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</si>
  <si>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</si>
  <si>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</si>
  <si>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</si>
  <si>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</si>
  <si>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</si>
  <si>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</si>
  <si>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</si>
  <si>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</si>
  <si>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</si>
  <si>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</si>
  <si>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</si>
  <si>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</si>
  <si>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</si>
  <si>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</si>
  <si>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</si>
  <si>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</si>
  <si>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</si>
  <si>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</si>
  <si>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</si>
  <si>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</si>
  <si>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</si>
  <si>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</si>
  <si>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</si>
  <si>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</si>
  <si>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</si>
  <si>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</si>
  <si>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</si>
  <si>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</si>
  <si>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</si>
  <si>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</si>
  <si>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</si>
  <si>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</si>
  <si>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</si>
  <si>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</si>
  <si>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</si>
  <si>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</si>
  <si>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</si>
  <si>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</si>
  <si>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</si>
  <si>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</si>
  <si>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</si>
  <si>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</si>
  <si>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</si>
  <si>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</si>
  <si>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</si>
  <si>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</si>
  <si>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</si>
  <si>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</si>
  <si>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</si>
  <si>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</si>
  <si>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</si>
  <si>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</si>
  <si>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</si>
  <si>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</si>
  <si>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</si>
  <si>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</si>
  <si>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</si>
  <si>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</si>
  <si>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</si>
  <si>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</si>
  <si>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</si>
  <si>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</si>
  <si>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</si>
  <si>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</si>
  <si>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</si>
  <si>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</si>
  <si>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</si>
  <si>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</si>
  <si>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</si>
  <si>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</si>
  <si>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</si>
  <si>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</si>
  <si>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</si>
  <si>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</si>
  <si>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</si>
  <si>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</si>
  <si>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</si>
  <si>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</si>
  <si>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</si>
  <si>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</si>
  <si>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</si>
  <si>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</si>
  <si>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</si>
  <si>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</si>
  <si>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</si>
  <si>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</si>
  <si>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</si>
  <si>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</si>
  <si>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</si>
  <si>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</si>
  <si>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</si>
  <si>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</si>
  <si>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</si>
  <si>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</si>
  <si>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</si>
  <si>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</si>
  <si>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</si>
  <si>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</si>
  <si>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</si>
  <si>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</si>
  <si>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</si>
  <si>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</si>
  <si>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</si>
  <si>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</si>
  <si>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</si>
  <si>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</si>
  <si>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</si>
  <si>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</si>
  <si>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</si>
  <si>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</si>
  <si>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</si>
  <si>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</si>
  <si>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</si>
  <si>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</si>
  <si>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</si>
  <si>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</si>
  <si>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</si>
  <si>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</si>
  <si>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</si>
  <si>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</si>
  <si>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</si>
  <si>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</si>
  <si>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</si>
  <si>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</si>
  <si>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</si>
  <si>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</si>
  <si>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</si>
  <si>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</si>
  <si>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</si>
  <si>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</si>
  <si>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</si>
  <si>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</si>
  <si>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</si>
  <si>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</si>
  <si>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</si>
  <si>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</si>
  <si>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</si>
  <si>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</si>
  <si>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</si>
  <si>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</si>
  <si>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</si>
  <si>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</si>
  <si>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</si>
  <si>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</si>
  <si>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</si>
  <si>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</si>
  <si>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</si>
  <si>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</si>
  <si>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</si>
  <si>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</si>
  <si>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</si>
  <si>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</si>
  <si>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</si>
  <si>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</si>
  <si>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</si>
  <si>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</si>
  <si>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</si>
  <si>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</si>
  <si>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</si>
  <si>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</si>
  <si>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</si>
  <si>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</si>
  <si>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</si>
  <si>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</si>
  <si>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</si>
  <si>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</si>
  <si>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</si>
  <si>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</si>
  <si>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</si>
  <si>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</si>
  <si>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</si>
  <si>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</si>
  <si>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</si>
  <si>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</si>
  <si>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</si>
  <si>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</si>
  <si>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</si>
  <si>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</si>
  <si>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</si>
  <si>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</si>
  <si>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</si>
  <si>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</si>
  <si>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</si>
  <si>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</si>
  <si>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</si>
  <si>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</si>
  <si>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</si>
  <si>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</si>
  <si>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</si>
  <si>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</si>
  <si>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</si>
  <si>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</si>
  <si>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</si>
  <si>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</si>
  <si>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</si>
  <si>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</si>
  <si>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</si>
  <si>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</si>
  <si>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</si>
  <si>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</si>
  <si>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</si>
  <si>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</si>
  <si>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</si>
  <si>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</si>
  <si>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</si>
  <si>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</si>
  <si>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</si>
  <si>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</si>
  <si>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</si>
  <si>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</si>
  <si>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</si>
  <si>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</si>
  <si>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</si>
  <si>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</si>
  <si>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</si>
  <si>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</si>
  <si>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</si>
  <si>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</si>
  <si>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</si>
  <si>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</si>
  <si>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</si>
  <si>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</si>
  <si>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</si>
  <si>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</si>
  <si>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</si>
  <si>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</si>
  <si>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</si>
  <si>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</si>
  <si>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</si>
  <si>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</si>
  <si>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</si>
  <si>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</si>
  <si>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</si>
  <si>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</si>
  <si>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</si>
  <si>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</si>
  <si>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</si>
  <si>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</si>
  <si>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</si>
  <si>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</si>
  <si>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</si>
  <si>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</si>
  <si>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</si>
  <si>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</si>
  <si>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</si>
  <si>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</si>
  <si>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</si>
  <si>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</si>
  <si>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</si>
  <si>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</si>
  <si>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</si>
  <si>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</si>
  <si>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</si>
  <si>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</si>
  <si>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</si>
  <si>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</si>
  <si>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</si>
  <si>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</si>
  <si>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</si>
  <si>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</si>
  <si>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</si>
  <si>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</si>
  <si>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</si>
  <si>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</si>
  <si>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</si>
  <si>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</si>
  <si>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</si>
  <si>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</si>
  <si>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</si>
  <si>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</si>
  <si>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</si>
  <si>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</si>
  <si>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</si>
  <si>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</si>
  <si>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</si>
  <si>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</si>
  <si>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</si>
  <si>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</si>
  <si>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</si>
  <si>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</si>
  <si>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</si>
  <si>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</si>
  <si>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</si>
  <si>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</si>
  <si>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</si>
  <si>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</si>
  <si>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</si>
  <si>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</si>
  <si>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</si>
  <si>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</si>
  <si>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</si>
  <si>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</si>
  <si>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</si>
  <si>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</si>
  <si>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</si>
  <si>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</si>
  <si>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</si>
  <si>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</si>
  <si>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</si>
  <si>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</si>
  <si>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</si>
  <si>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</si>
  <si>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</si>
  <si>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</si>
  <si>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</si>
  <si>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</si>
  <si>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</si>
  <si>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</si>
  <si>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</si>
  <si>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</si>
  <si>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</si>
  <si>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</si>
  <si>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</si>
  <si>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</si>
  <si>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</si>
  <si>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</si>
  <si>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</si>
  <si>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</si>
  <si>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</si>
  <si>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</si>
  <si>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</si>
  <si>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</si>
  <si>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</si>
  <si>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</si>
  <si>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</si>
  <si>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</si>
  <si>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</si>
  <si>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</si>
  <si>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</si>
  <si>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</si>
  <si>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</si>
  <si>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</si>
  <si>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</si>
  <si>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</si>
  <si>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</si>
  <si>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</si>
  <si>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</si>
  <si>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</si>
  <si>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</si>
  <si>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</si>
  <si>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</si>
  <si>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</si>
  <si>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</si>
  <si>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</si>
  <si>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</si>
  <si>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</si>
  <si>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</si>
  <si>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</si>
  <si>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</si>
  <si>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</si>
  <si>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</si>
  <si>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</si>
  <si>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</si>
  <si>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</si>
  <si>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</si>
  <si>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</si>
  <si>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</si>
  <si>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</si>
  <si>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</si>
  <si>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</si>
  <si>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</si>
  <si>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</si>
  <si>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</si>
  <si>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</si>
  <si>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</si>
  <si>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</si>
  <si>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</si>
  <si>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</si>
  <si>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</si>
  <si>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</si>
  <si>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</si>
  <si>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</si>
  <si>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</si>
  <si>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</si>
  <si>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</si>
  <si>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</si>
  <si>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</si>
  <si>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</si>
  <si>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</si>
  <si>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</si>
  <si>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</si>
  <si>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</si>
  <si>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</si>
  <si>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</si>
  <si>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</si>
  <si>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</si>
  <si>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</si>
  <si>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</si>
  <si>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</si>
  <si>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</si>
  <si>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</si>
  <si>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</si>
  <si>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</si>
  <si>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</si>
  <si>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</si>
  <si>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</si>
  <si>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</si>
  <si>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</si>
  <si>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</si>
  <si>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</si>
  <si>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</si>
  <si>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</si>
  <si>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</si>
  <si>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</si>
  <si>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</si>
  <si>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</si>
  <si>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</si>
  <si>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</si>
  <si>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</si>
  <si>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</si>
  <si>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</si>
  <si>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</si>
  <si>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</si>
  <si>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</si>
  <si>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</si>
  <si>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</si>
  <si>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</si>
  <si>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</si>
  <si>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</si>
  <si>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</si>
  <si>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</si>
  <si>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</si>
  <si>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</si>
  <si>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</si>
  <si>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</si>
  <si>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</si>
  <si>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</si>
  <si>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</si>
  <si>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</si>
  <si>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</si>
  <si>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</si>
  <si>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</si>
  <si>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</si>
  <si>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</si>
  <si>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</si>
  <si>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</si>
  <si>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</si>
  <si>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</si>
  <si>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</si>
  <si>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</si>
  <si>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</si>
  <si>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</si>
  <si>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</si>
  <si>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</si>
  <si>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</si>
  <si>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</si>
  <si>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</si>
  <si>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</si>
  <si>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</si>
  <si>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</si>
  <si>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</si>
  <si>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</si>
  <si>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</si>
  <si>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</si>
  <si>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</si>
  <si>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</si>
  <si>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</si>
  <si>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</si>
  <si>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</si>
  <si>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</si>
  <si>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</si>
  <si>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</si>
  <si>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</si>
  <si>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</si>
  <si>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</si>
  <si>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</si>
  <si>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</si>
  <si>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</si>
  <si>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</si>
  <si>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</si>
  <si>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</si>
  <si>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</si>
  <si>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</si>
  <si>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</si>
  <si>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</si>
  <si>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</si>
  <si>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</si>
  <si>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</si>
  <si>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</si>
  <si>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</si>
  <si>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</si>
  <si>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</si>
  <si>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</si>
  <si>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</si>
  <si>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</si>
  <si>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</si>
  <si>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</si>
  <si>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</si>
  <si>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</si>
  <si>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</si>
  <si>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</si>
  <si>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</si>
  <si>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</si>
  <si>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</si>
  <si>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</si>
  <si>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</si>
  <si>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</si>
  <si>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</si>
  <si>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</si>
  <si>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</si>
  <si>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</si>
  <si>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</si>
  <si>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</si>
  <si>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</si>
  <si>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</si>
  <si>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</si>
  <si>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</si>
  <si>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</si>
  <si>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</si>
  <si>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</si>
  <si>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</si>
  <si>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</si>
  <si>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</si>
  <si>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</si>
  <si>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</si>
  <si>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</si>
  <si>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</si>
  <si>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</si>
  <si>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</si>
  <si>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</si>
  <si>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</si>
  <si>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</si>
  <si>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</si>
  <si>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</si>
  <si>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</si>
  <si>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</si>
  <si>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</si>
  <si>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</si>
  <si>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</si>
  <si>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</si>
  <si>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</si>
  <si>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</si>
  <si>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</si>
  <si>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</si>
  <si>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</si>
  <si>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</si>
  <si>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</si>
  <si>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</si>
  <si>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</si>
  <si>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</si>
  <si>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</si>
  <si>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</si>
  <si>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</si>
  <si>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</si>
  <si>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</si>
  <si>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</si>
  <si>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</si>
  <si>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</si>
  <si>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</si>
  <si>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</si>
  <si>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</si>
  <si>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</si>
  <si>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</si>
  <si>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</si>
  <si>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</si>
  <si>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</si>
  <si>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</si>
  <si>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</si>
  <si>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</si>
  <si>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</si>
  <si>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</si>
  <si>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</si>
  <si>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</si>
  <si>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</si>
  <si>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</si>
  <si>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</si>
  <si>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</si>
  <si>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</si>
  <si>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</si>
  <si>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</si>
  <si>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</si>
  <si>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</si>
  <si>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</si>
  <si>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</si>
  <si>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</si>
  <si>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</si>
  <si>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</si>
  <si>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</si>
  <si>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</si>
  <si>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</si>
  <si>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</si>
  <si>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</si>
  <si>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</si>
  <si>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</si>
  <si>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</si>
  <si>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</si>
  <si>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</si>
  <si>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</si>
  <si>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</si>
  <si>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</si>
  <si>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</si>
  <si>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</si>
  <si>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</si>
  <si>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</si>
  <si>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</si>
  <si>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</si>
  <si>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</si>
  <si>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</si>
  <si>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</si>
  <si>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</si>
  <si>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</si>
  <si>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</si>
  <si>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</si>
  <si>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</si>
  <si>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</si>
  <si>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</si>
  <si>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</si>
  <si>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</si>
  <si>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</si>
  <si>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</si>
  <si>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</si>
  <si>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</si>
  <si>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</si>
  <si>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</si>
  <si>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</si>
  <si>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</si>
  <si>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</si>
  <si>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</si>
  <si>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</si>
  <si>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</si>
  <si>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</si>
  <si>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</si>
  <si>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</si>
  <si>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</si>
  <si>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</si>
  <si>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</si>
  <si>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</si>
  <si>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</si>
  <si>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</si>
  <si>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</si>
  <si>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</si>
  <si>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</si>
  <si>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</si>
  <si>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</si>
  <si>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</si>
  <si>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</si>
  <si>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</si>
  <si>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</si>
  <si>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</si>
  <si>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</si>
  <si>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</si>
  <si>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</si>
  <si>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</si>
  <si>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</si>
  <si>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</si>
  <si>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</si>
  <si>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</si>
  <si>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</si>
  <si>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</si>
  <si>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</si>
  <si>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</si>
  <si>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</si>
  <si>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</si>
  <si>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</si>
  <si>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</si>
  <si>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</si>
  <si>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</si>
  <si>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</si>
  <si>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</si>
  <si>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</si>
  <si>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</si>
  <si>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</si>
  <si>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</si>
  <si>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</si>
  <si>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</si>
  <si>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</si>
  <si>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</si>
  <si>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</si>
  <si>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</si>
  <si>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</si>
  <si>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</si>
  <si>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</si>
  <si>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</si>
  <si>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</si>
  <si>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</si>
  <si>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</si>
  <si>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</si>
  <si>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</si>
  <si>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</si>
  <si>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</si>
  <si>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</si>
  <si>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</si>
  <si>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</si>
  <si>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</si>
  <si>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</si>
  <si>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</si>
  <si>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</si>
  <si>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</si>
  <si>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</si>
  <si>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</si>
  <si>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</si>
  <si>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</si>
  <si>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</si>
  <si>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</si>
  <si>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</si>
  <si>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</si>
  <si>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</si>
  <si>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</si>
  <si>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</si>
  <si>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</si>
  <si>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</si>
  <si>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</si>
  <si>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</si>
  <si>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</si>
  <si>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</si>
  <si>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</si>
  <si>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</si>
  <si>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</si>
  <si>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</si>
  <si>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</si>
  <si>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</si>
  <si>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</si>
  <si>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</si>
  <si>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</si>
  <si>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</si>
  <si>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</si>
  <si>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</si>
  <si>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</si>
  <si>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</si>
  <si>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</si>
  <si>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</si>
  <si>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</si>
  <si>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</si>
  <si>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</si>
  <si>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</si>
  <si>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</si>
  <si>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</si>
  <si>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</si>
  <si>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</si>
  <si>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</si>
  <si>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</si>
  <si>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</si>
  <si>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</si>
  <si>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</si>
  <si>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</si>
  <si>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</si>
  <si>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</si>
  <si>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</si>
  <si>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</si>
  <si>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</si>
  <si>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</si>
  <si>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</si>
  <si>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</si>
  <si>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</si>
  <si>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</si>
  <si>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</si>
  <si>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</si>
  <si>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</si>
  <si>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</si>
  <si>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</si>
  <si>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</si>
  <si>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</si>
  <si>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</si>
  <si>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</si>
  <si>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</si>
  <si>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</si>
  <si>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</si>
  <si>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</si>
  <si>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</si>
  <si>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</si>
  <si>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</si>
  <si>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</si>
  <si>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</si>
  <si>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</si>
  <si>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</si>
  <si>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</si>
  <si>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</si>
  <si>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</si>
  <si>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</si>
  <si>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</si>
  <si>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</si>
  <si>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</si>
  <si>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</si>
  <si>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</si>
  <si>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</si>
  <si>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</si>
  <si>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</si>
  <si>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</si>
  <si>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</si>
  <si>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</si>
  <si>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</si>
  <si>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</si>
  <si>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</si>
  <si>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</si>
  <si>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</si>
  <si>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</si>
  <si>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</si>
  <si>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</si>
  <si>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</si>
  <si>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</si>
  <si>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</si>
  <si>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</si>
  <si>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</si>
  <si>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</si>
  <si>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</si>
  <si>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</si>
  <si>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</si>
  <si>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</si>
  <si>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</si>
  <si>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</si>
  <si>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</si>
  <si>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</si>
  <si>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</si>
  <si>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</si>
  <si>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</si>
  <si>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</si>
  <si>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</si>
  <si>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</si>
  <si>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</si>
  <si>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</si>
  <si>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</si>
  <si>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</si>
  <si>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</si>
  <si>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</si>
  <si>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</si>
  <si>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</si>
  <si>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</si>
  <si>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</si>
  <si>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</si>
  <si>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</si>
  <si>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</si>
  <si>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</si>
  <si>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</si>
  <si>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</si>
  <si>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</si>
  <si>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</si>
  <si>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</si>
  <si>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</si>
  <si>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</si>
  <si>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</si>
  <si>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</si>
  <si>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</si>
  <si>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</si>
  <si>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</si>
  <si>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</si>
  <si>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</si>
  <si>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</si>
  <si>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</si>
  <si>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</si>
  <si>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</si>
  <si>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</si>
  <si>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</si>
  <si>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</si>
  <si>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</si>
  <si>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</si>
  <si>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</si>
  <si>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</si>
  <si>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</si>
  <si>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</si>
  <si>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</si>
  <si>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</si>
  <si>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</si>
  <si>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</si>
  <si>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</si>
  <si>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</si>
  <si>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</si>
  <si>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</si>
  <si>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</si>
  <si>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</si>
  <si>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</si>
  <si>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</si>
  <si>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</si>
  <si>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</si>
  <si>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</si>
  <si>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</si>
  <si>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</si>
  <si>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</si>
  <si>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</si>
  <si>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</si>
  <si>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</si>
  <si>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</si>
  <si>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</si>
  <si>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</si>
  <si>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</si>
  <si>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</si>
  <si>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</si>
  <si>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</si>
  <si>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</si>
  <si>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</si>
  <si>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</si>
  <si>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</si>
  <si>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</si>
  <si>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</si>
  <si>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</si>
  <si>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</si>
  <si>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</si>
  <si>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</si>
  <si>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</si>
  <si>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</si>
  <si>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</si>
  <si>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</si>
  <si>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</si>
  <si>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</si>
  <si>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</si>
  <si>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</si>
  <si>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</si>
  <si>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</si>
  <si>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</si>
  <si>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</si>
  <si>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</si>
  <si>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</si>
  <si>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</si>
  <si>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</si>
  <si>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</si>
  <si>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</si>
  <si>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</si>
  <si>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</si>
  <si>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</si>
  <si>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</si>
  <si>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</si>
  <si>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</si>
  <si>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</si>
  <si>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</si>
  <si>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</si>
  <si>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</si>
  <si>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</si>
  <si>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</si>
  <si>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</si>
  <si>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</si>
  <si>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</si>
  <si>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</si>
  <si>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</si>
  <si>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</si>
  <si>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</si>
  <si>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</si>
  <si>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</si>
  <si>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</si>
  <si>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</si>
  <si>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</si>
  <si>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</si>
  <si>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</si>
  <si>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</si>
  <si>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</si>
  <si>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</si>
  <si>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</si>
  <si>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</si>
  <si>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</si>
  <si>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</si>
  <si>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</si>
  <si>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</si>
  <si>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</si>
  <si>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</si>
  <si>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</si>
  <si>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</si>
  <si>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</si>
  <si>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</si>
  <si>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</si>
  <si>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</si>
  <si>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</si>
  <si>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</si>
  <si>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</si>
  <si>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</si>
  <si>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</si>
  <si>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</si>
  <si>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</si>
  <si>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</si>
  <si>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</si>
  <si>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</si>
  <si>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</si>
  <si>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</si>
  <si>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</si>
  <si>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</si>
  <si>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</si>
  <si>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</si>
  <si>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</si>
  <si>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</si>
  <si>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</si>
  <si>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</si>
  <si>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</si>
  <si>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</si>
  <si>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</si>
  <si>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</si>
  <si>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</si>
  <si>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</si>
  <si>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</si>
  <si>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</si>
  <si>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</si>
  <si>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</si>
  <si>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</si>
  <si>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</si>
  <si>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</si>
  <si>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</si>
  <si>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</si>
  <si>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</si>
  <si>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</si>
  <si>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</si>
  <si>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</si>
  <si>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</si>
  <si>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</si>
  <si>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</si>
  <si>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</si>
  <si>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</si>
  <si>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</si>
  <si>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</si>
  <si>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</si>
  <si>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</si>
  <si>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</si>
  <si>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</si>
  <si>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</si>
  <si>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</si>
  <si>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</si>
  <si>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</si>
  <si>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</si>
  <si>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</si>
  <si>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</si>
  <si>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</si>
  <si>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</si>
  <si>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</si>
  <si>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</si>
  <si>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</si>
  <si>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</si>
  <si>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</si>
  <si>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</si>
  <si>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</si>
  <si>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</si>
  <si>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</si>
  <si>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</si>
  <si>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</si>
  <si>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</si>
  <si>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</si>
  <si>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</si>
  <si>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</si>
  <si>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</si>
  <si>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</si>
  <si>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</si>
  <si>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</si>
  <si>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</si>
  <si>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</si>
  <si>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</si>
  <si>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</si>
  <si>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</si>
  <si>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</si>
  <si>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</si>
  <si>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</si>
  <si>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</si>
  <si>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</si>
  <si>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</si>
  <si>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</si>
  <si>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</si>
  <si>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</si>
  <si>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</si>
  <si>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</si>
  <si>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</si>
  <si>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</si>
  <si>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</si>
  <si>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</si>
  <si>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</si>
  <si>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</si>
  <si>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</si>
  <si>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</si>
  <si>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</si>
  <si>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</si>
  <si>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</si>
  <si>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</si>
  <si>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</si>
  <si>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</si>
  <si>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</si>
  <si>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</si>
  <si>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</si>
  <si>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</si>
  <si>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</si>
  <si>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</si>
  <si>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</si>
  <si>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</si>
  <si>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</si>
  <si>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</si>
  <si>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</si>
  <si>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</si>
  <si>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</si>
  <si>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</si>
  <si>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</si>
  <si>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</si>
  <si>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</si>
  <si>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</si>
  <si>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</si>
  <si>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</si>
  <si>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</si>
  <si>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</si>
  <si>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</si>
  <si>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</si>
  <si>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</si>
  <si>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</si>
  <si>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</si>
  <si>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</si>
  <si>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</si>
  <si>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</si>
  <si>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</si>
  <si>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</si>
  <si>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</si>
  <si>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</si>
  <si>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</si>
  <si>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</si>
  <si>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</si>
  <si>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</si>
  <si>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</si>
  <si>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</si>
  <si>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</si>
  <si>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</si>
  <si>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</si>
  <si>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</si>
  <si>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</si>
  <si>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</si>
  <si>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</si>
  <si>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</si>
  <si>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</si>
  <si>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</si>
  <si>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</si>
  <si>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</si>
  <si>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</si>
  <si>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</si>
  <si>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</si>
  <si>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</si>
  <si>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</si>
  <si>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</si>
  <si>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</si>
  <si>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</si>
  <si>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</si>
  <si>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</si>
  <si>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</si>
  <si>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</si>
  <si>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</si>
  <si>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</si>
  <si>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</si>
  <si>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</si>
  <si>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</si>
  <si>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</si>
  <si>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</si>
  <si>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</si>
  <si>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</si>
  <si>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</si>
  <si>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</si>
  <si>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</si>
  <si>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</si>
  <si>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</si>
  <si>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</si>
  <si>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</si>
  <si>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</si>
  <si>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</si>
  <si>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</si>
  <si>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</si>
  <si>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</si>
  <si>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</si>
  <si>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</si>
  <si>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</si>
  <si>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</si>
  <si>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</si>
  <si>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</si>
  <si>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</si>
  <si>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</si>
  <si>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</si>
  <si>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</si>
  <si>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</si>
  <si>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</si>
  <si>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</si>
  <si>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</si>
  <si>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</si>
  <si>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</si>
  <si>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</si>
  <si>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</si>
  <si>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</si>
  <si>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</si>
  <si>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</si>
  <si>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</si>
  <si>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</si>
  <si>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</si>
  <si>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</si>
  <si>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</si>
  <si>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</si>
  <si>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</si>
  <si>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</si>
  <si>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</si>
  <si>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</si>
  <si>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</si>
  <si>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</si>
  <si>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</si>
  <si>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</si>
  <si>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</si>
  <si>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</si>
  <si>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</si>
  <si>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</si>
  <si>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</si>
  <si>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</si>
  <si>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</si>
  <si>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</si>
  <si>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</si>
  <si>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</si>
  <si>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</si>
  <si>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</si>
  <si>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</si>
  <si>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</si>
  <si>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</si>
  <si>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</si>
  <si>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</si>
  <si>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</si>
  <si>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</si>
  <si>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</si>
  <si>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</si>
  <si>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</si>
  <si>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</si>
  <si>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</si>
  <si>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</si>
  <si>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</si>
  <si>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</si>
  <si>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</si>
  <si>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</si>
  <si>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</si>
  <si>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</si>
  <si>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</si>
  <si>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</si>
  <si>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</si>
  <si>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</si>
  <si>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</si>
  <si>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</si>
  <si>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</si>
  <si>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</si>
  <si>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</si>
  <si>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</si>
  <si>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</si>
  <si>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</si>
  <si>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</si>
  <si>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</si>
  <si>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</si>
  <si>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</si>
  <si>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</si>
  <si>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</si>
  <si>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</si>
  <si>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</si>
  <si>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</si>
  <si>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</si>
  <si>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</si>
  <si>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</si>
  <si>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</si>
  <si>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</si>
  <si>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</si>
  <si>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</si>
  <si>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</si>
  <si>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</si>
  <si>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</si>
  <si>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</si>
  <si>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</si>
  <si>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</si>
  <si>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</si>
  <si>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</si>
  <si>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</si>
  <si>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</si>
  <si>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</si>
  <si>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</si>
  <si>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</si>
  <si>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</si>
  <si>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</si>
  <si>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</si>
  <si>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</si>
  <si>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</si>
  <si>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</si>
  <si>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</si>
  <si>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</si>
  <si>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</si>
  <si>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</si>
  <si>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</si>
  <si>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</si>
  <si>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</si>
  <si>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</si>
  <si>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</si>
  <si>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</si>
  <si>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</si>
  <si>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</si>
  <si>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</si>
  <si>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</si>
  <si>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</si>
  <si>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</si>
  <si>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</si>
  <si>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</si>
  <si>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</si>
  <si>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</si>
  <si>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</si>
  <si>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</si>
  <si>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</si>
  <si>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</si>
  <si>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</si>
  <si>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</si>
  <si>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</si>
  <si>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</si>
  <si>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</si>
  <si>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</si>
  <si>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</si>
  <si>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</si>
  <si>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</si>
  <si>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</si>
  <si>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</si>
  <si>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</si>
  <si>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</si>
  <si>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</si>
  <si>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</si>
  <si>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</si>
  <si>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</si>
  <si>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</si>
  <si>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</si>
  <si>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</si>
  <si>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</si>
  <si>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</si>
  <si>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</si>
  <si>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</si>
  <si>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</si>
  <si>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</si>
  <si>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</si>
  <si>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</si>
  <si>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</si>
  <si>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</si>
  <si>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</si>
  <si>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</si>
  <si>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</si>
  <si>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</si>
  <si>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</si>
  <si>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</si>
  <si>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</si>
  <si>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</si>
  <si>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</si>
  <si>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</si>
  <si>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</si>
  <si>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</si>
  <si>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</si>
  <si>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</si>
  <si>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</si>
  <si>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</si>
  <si>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</si>
  <si>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</si>
  <si>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</si>
  <si>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</si>
  <si>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</si>
  <si>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</si>
  <si>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</si>
  <si>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</si>
  <si>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</si>
  <si>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</si>
  <si>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</si>
  <si>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</si>
  <si>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</si>
  <si>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</si>
  <si>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</si>
  <si>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</si>
  <si>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</si>
  <si>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</si>
  <si>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</si>
  <si>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</si>
  <si>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</si>
  <si>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</si>
  <si>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</si>
  <si>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</si>
  <si>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</si>
  <si>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</si>
  <si>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</si>
  <si>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</si>
  <si>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</si>
  <si>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</si>
  <si>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</si>
  <si>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</si>
  <si>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</si>
  <si>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</si>
  <si>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</si>
  <si>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</si>
  <si>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</si>
  <si>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</si>
  <si>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</si>
  <si>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</si>
  <si>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</si>
  <si>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</si>
  <si>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</si>
  <si>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</si>
  <si>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</si>
  <si>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</si>
  <si>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</si>
  <si>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</si>
  <si>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</si>
  <si>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</si>
  <si>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</si>
  <si>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</si>
  <si>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</si>
  <si>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</si>
  <si>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</si>
  <si>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</si>
  <si>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</si>
  <si>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</si>
  <si>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</si>
  <si>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</si>
  <si>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</si>
  <si>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</si>
  <si>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</si>
  <si>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</si>
  <si>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</si>
  <si>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</si>
  <si>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</si>
  <si>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</si>
  <si>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</si>
  <si>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</si>
  <si>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</si>
  <si>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</si>
  <si>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</si>
  <si>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</si>
  <si>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</si>
  <si>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</si>
  <si>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</si>
  <si>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</si>
  <si>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</si>
  <si>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</si>
  <si>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</si>
  <si>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</si>
  <si>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</si>
  <si>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</si>
  <si>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</si>
  <si>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</si>
  <si>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</si>
  <si>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</si>
  <si>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</si>
  <si>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</si>
  <si>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</si>
  <si>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</si>
  <si>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</si>
  <si>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</si>
  <si>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</si>
  <si>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</si>
  <si>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</si>
  <si>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</si>
  <si>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</si>
  <si>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</si>
  <si>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</si>
  <si>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</si>
  <si>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</si>
  <si>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</si>
  <si>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</si>
  <si>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</si>
  <si>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</si>
  <si>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</si>
  <si>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</si>
  <si>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</si>
  <si>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</si>
  <si>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</si>
  <si>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</si>
  <si>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</si>
  <si>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</si>
  <si>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</si>
  <si>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</si>
  <si>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</si>
  <si>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</si>
  <si>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</si>
  <si>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</si>
  <si>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</si>
  <si>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</si>
  <si>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</si>
  <si>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</si>
  <si>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</si>
  <si>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</si>
  <si>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</si>
  <si>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</si>
  <si>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</si>
  <si>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</si>
  <si>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</si>
  <si>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</si>
  <si>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</si>
  <si>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</si>
  <si>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</si>
  <si>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</si>
  <si>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</si>
  <si>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</si>
  <si>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</si>
  <si>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</si>
  <si>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</si>
  <si>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</si>
  <si>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</si>
  <si>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</si>
  <si>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</si>
  <si>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</si>
  <si>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</si>
  <si>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</si>
  <si>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</si>
  <si>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</si>
  <si>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</si>
  <si>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</si>
  <si>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</si>
  <si>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</si>
  <si>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</si>
  <si>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</si>
  <si>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</si>
  <si>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</si>
  <si>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</si>
  <si>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</si>
  <si>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</si>
  <si>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</si>
  <si>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</si>
  <si>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</si>
  <si>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</si>
  <si>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</si>
  <si>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</si>
  <si>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</si>
  <si>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</si>
  <si>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</si>
  <si>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</si>
  <si>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</si>
  <si>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</si>
  <si>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</si>
  <si>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</si>
  <si>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</si>
  <si>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</si>
  <si>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</si>
  <si>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</si>
  <si>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</si>
  <si>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</si>
  <si>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</si>
  <si>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</si>
  <si>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</si>
  <si>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</si>
  <si>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</si>
  <si>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</si>
  <si>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</si>
  <si>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</si>
  <si>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</si>
  <si>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</si>
  <si>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</si>
  <si>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</si>
  <si>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</si>
  <si>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</si>
  <si>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</si>
  <si>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</si>
  <si>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</si>
  <si>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</si>
  <si>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</si>
  <si>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</si>
  <si>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</si>
  <si>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</si>
  <si>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</si>
  <si>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</si>
  <si>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</si>
  <si>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</si>
  <si>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</si>
  <si>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</si>
  <si>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</si>
  <si>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</si>
  <si>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</si>
  <si>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</si>
  <si>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</si>
  <si>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</si>
  <si>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</si>
  <si>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</si>
  <si>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</si>
  <si>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</si>
  <si>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</si>
  <si>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</si>
  <si>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</si>
  <si>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</si>
  <si>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</si>
  <si>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</si>
  <si>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</si>
  <si>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</si>
  <si>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</si>
  <si>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</si>
  <si>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</si>
  <si>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</si>
  <si>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</si>
  <si>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</si>
  <si>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</si>
  <si>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</si>
  <si>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</si>
  <si>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</si>
  <si>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</si>
  <si>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</si>
  <si>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</si>
  <si>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</si>
  <si>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</si>
  <si>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</si>
  <si>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</si>
  <si>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</si>
  <si>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</si>
  <si>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</si>
  <si>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</si>
  <si>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</si>
  <si>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</si>
  <si>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</si>
  <si>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</si>
  <si>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</si>
  <si>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</si>
  <si>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</si>
  <si>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</si>
  <si>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</si>
  <si>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</si>
  <si>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</si>
  <si>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</si>
  <si>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</si>
  <si>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</si>
  <si>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</si>
  <si>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</si>
  <si>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</si>
  <si>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</si>
  <si>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</si>
  <si>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</si>
  <si>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</si>
  <si>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</si>
  <si>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</si>
  <si>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</si>
  <si>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</si>
  <si>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</si>
  <si>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</si>
  <si>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</si>
  <si>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</si>
  <si>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</si>
  <si>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</si>
  <si>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</si>
  <si>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</si>
  <si>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</si>
  <si>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</si>
  <si>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</si>
  <si>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</si>
  <si>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</si>
  <si>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</si>
  <si>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</si>
  <si>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</si>
  <si>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</si>
  <si>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</si>
  <si>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</si>
  <si>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</si>
  <si>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</si>
  <si>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</si>
  <si>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</si>
  <si>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</si>
  <si>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</si>
  <si>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</si>
  <si>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</si>
  <si>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</si>
  <si>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</si>
  <si>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</si>
  <si>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</si>
  <si>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</si>
  <si>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</si>
  <si>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</si>
  <si>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</si>
  <si>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</si>
  <si>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</si>
  <si>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</si>
  <si>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</si>
  <si>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</si>
  <si>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</si>
  <si>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</si>
  <si>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</si>
  <si>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</si>
  <si>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</si>
  <si>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</si>
  <si>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</si>
  <si>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</si>
  <si>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</si>
  <si>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</si>
  <si>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</si>
  <si>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</si>
  <si>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</si>
  <si>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</si>
  <si>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</si>
  <si>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</si>
  <si>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</si>
  <si>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</si>
  <si>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</si>
  <si>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</si>
  <si>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</si>
  <si>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</si>
  <si>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</si>
  <si>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</si>
  <si>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</si>
  <si>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</si>
  <si>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</si>
  <si>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</si>
  <si>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</si>
  <si>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</si>
  <si>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</si>
  <si>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</si>
  <si>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</si>
  <si>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</si>
  <si>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</si>
  <si>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</si>
  <si>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</si>
  <si>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</si>
  <si>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</si>
  <si>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</si>
  <si>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</si>
  <si>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</si>
  <si>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</si>
  <si>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</si>
  <si>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</si>
  <si>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</si>
  <si>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</si>
  <si>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</si>
  <si>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</si>
  <si>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</si>
  <si>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</si>
  <si>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</si>
  <si>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</si>
  <si>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</si>
  <si>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</si>
  <si>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</si>
  <si>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</si>
  <si>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</si>
  <si>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</si>
  <si>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</si>
  <si>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</si>
  <si>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</si>
  <si>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</si>
  <si>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</si>
  <si>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</si>
  <si>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</si>
  <si>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</si>
  <si>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</si>
  <si>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</si>
  <si>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</si>
  <si>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</si>
  <si>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</si>
  <si>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</si>
  <si>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</si>
  <si>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</si>
  <si>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</si>
  <si>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</si>
  <si>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</si>
  <si>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</si>
  <si>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</si>
  <si>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</si>
  <si>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</si>
  <si>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</si>
  <si>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</si>
  <si>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</si>
  <si>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</si>
  <si>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</si>
  <si>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</si>
  <si>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</si>
  <si>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</si>
  <si>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</si>
  <si>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</si>
  <si>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</si>
  <si>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</si>
  <si>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</si>
  <si>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</si>
  <si>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</si>
  <si>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</si>
  <si>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</si>
  <si>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</si>
  <si>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</si>
  <si>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</si>
  <si>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</si>
  <si>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</si>
  <si>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</si>
  <si>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</si>
  <si>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</si>
  <si>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</si>
  <si>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</si>
  <si>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</si>
  <si>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</si>
  <si>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</si>
  <si>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</si>
  <si>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</si>
  <si>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</si>
  <si>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</si>
  <si>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</si>
  <si>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</si>
  <si>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</si>
  <si>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</si>
  <si>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</si>
  <si>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</si>
  <si>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</si>
  <si>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</si>
  <si>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</si>
  <si>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</si>
  <si>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</si>
  <si>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</si>
  <si>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</si>
  <si>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</si>
  <si>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</si>
  <si>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</si>
  <si>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</si>
  <si>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</si>
  <si>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</si>
  <si>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</si>
  <si>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</si>
  <si>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</si>
  <si>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</si>
  <si>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</si>
  <si>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</si>
  <si>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</si>
  <si>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</si>
  <si>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</si>
  <si>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</si>
  <si>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</si>
  <si>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</si>
  <si>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</si>
  <si>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</si>
  <si>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</si>
  <si>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</si>
  <si>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</si>
  <si>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</si>
  <si>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</si>
  <si>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</si>
  <si>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</si>
  <si>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</si>
  <si>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</si>
  <si>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</si>
  <si>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</si>
  <si>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</si>
  <si>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</si>
  <si>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</si>
  <si>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</si>
  <si>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</si>
  <si>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</si>
  <si>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</si>
  <si>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</si>
  <si>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</si>
  <si>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</si>
  <si>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</si>
  <si>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</si>
  <si>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</si>
  <si>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</si>
  <si>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</si>
  <si>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</si>
  <si>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</si>
  <si>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</si>
  <si>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</si>
  <si>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</si>
  <si>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</si>
  <si>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</si>
  <si>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</si>
  <si>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</si>
  <si>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</si>
  <si>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</si>
  <si>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</si>
  <si>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</si>
  <si>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</si>
  <si>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</si>
  <si>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</si>
  <si>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</si>
  <si>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</si>
  <si>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</si>
  <si>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</si>
  <si>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</si>
  <si>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</si>
  <si>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</si>
  <si>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</si>
  <si>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</si>
  <si>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</si>
  <si>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</si>
  <si>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</si>
  <si>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</si>
  <si>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</si>
  <si>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</si>
  <si>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</si>
  <si>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</si>
  <si>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</si>
  <si>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</si>
  <si>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</si>
  <si>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</si>
  <si>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</si>
  <si>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</si>
  <si>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</si>
  <si>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</si>
  <si>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</si>
  <si>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</si>
  <si>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</si>
  <si>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</si>
  <si>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</si>
  <si>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</si>
  <si>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</si>
  <si>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</si>
  <si>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</si>
  <si>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</si>
  <si>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</si>
  <si>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</si>
  <si>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</si>
  <si>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</si>
  <si>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</si>
  <si>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</si>
  <si>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</si>
  <si>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</si>
  <si>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</si>
  <si>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</si>
  <si>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</si>
  <si>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</si>
  <si>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</si>
  <si>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</si>
  <si>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</si>
  <si>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</si>
  <si>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</si>
  <si>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</si>
  <si>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</si>
  <si>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</si>
  <si>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</si>
  <si>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</si>
  <si>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</si>
  <si>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</si>
  <si>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</si>
  <si>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</si>
  <si>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</si>
  <si>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</si>
  <si>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</si>
  <si>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</si>
  <si>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</si>
  <si>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</si>
  <si>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</si>
  <si>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</si>
  <si>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</si>
  <si>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</si>
  <si>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</si>
  <si>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</si>
  <si>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</si>
  <si>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</si>
  <si>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</si>
  <si>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</si>
  <si>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</si>
  <si>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</si>
  <si>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</si>
  <si>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</si>
  <si>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</si>
  <si>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</si>
  <si>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</si>
  <si>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</si>
  <si>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</si>
  <si>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</si>
  <si>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</si>
  <si>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</si>
  <si>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</si>
  <si>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</si>
  <si>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</si>
  <si>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</si>
  <si>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</si>
  <si>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</si>
  <si>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</si>
  <si>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</si>
  <si>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</si>
  <si>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</si>
  <si>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</si>
  <si>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</si>
  <si>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</si>
  <si>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</si>
  <si>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</si>
  <si>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</si>
  <si>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</si>
  <si>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</si>
  <si>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</si>
  <si>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</si>
  <si>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</si>
  <si>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</si>
  <si>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</si>
  <si>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</si>
  <si>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</si>
  <si>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</si>
  <si>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</si>
  <si>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</si>
  <si>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</si>
  <si>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</si>
  <si>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</si>
  <si>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</si>
  <si>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</si>
  <si>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</si>
  <si>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</si>
  <si>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</si>
  <si>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</si>
  <si>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</si>
  <si>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</si>
  <si>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</si>
  <si>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</si>
  <si>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</si>
  <si>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</si>
  <si>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</si>
  <si>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</si>
  <si>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</si>
  <si>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</si>
  <si>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</si>
  <si>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</si>
  <si>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</si>
  <si>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</si>
  <si>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</si>
  <si>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</si>
  <si>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</si>
  <si>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</si>
  <si>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</si>
  <si>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</si>
  <si>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</si>
  <si>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</si>
  <si>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</si>
  <si>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</si>
  <si>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</si>
  <si>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</si>
  <si>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</si>
  <si>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</si>
  <si>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</si>
  <si>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</si>
  <si>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</si>
  <si>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</si>
  <si>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</si>
  <si>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</si>
  <si>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</si>
  <si>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</si>
  <si>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</si>
  <si>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</si>
  <si>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</si>
  <si>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</si>
  <si>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</si>
  <si>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</si>
  <si>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</si>
  <si>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</si>
  <si>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</si>
  <si>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</si>
  <si>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</si>
  <si>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</si>
  <si>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</si>
  <si>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</si>
  <si>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</si>
  <si>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</si>
  <si>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</si>
  <si>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</si>
  <si>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</si>
  <si>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</si>
  <si>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</si>
  <si>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</si>
  <si>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</si>
  <si>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</si>
  <si>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</si>
  <si>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</si>
  <si>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</si>
  <si>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</si>
  <si>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</si>
  <si>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</si>
  <si>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</si>
  <si>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</si>
  <si>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</si>
  <si>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</si>
  <si>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</si>
  <si>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</si>
  <si>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</si>
  <si>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</si>
  <si>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</si>
  <si>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</si>
  <si>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</si>
  <si>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</si>
  <si>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</si>
  <si>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</si>
  <si>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</si>
  <si>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</si>
  <si>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</si>
  <si>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</si>
  <si>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</si>
  <si>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</si>
  <si>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</si>
  <si>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</si>
  <si>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</si>
  <si>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</si>
  <si>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</si>
  <si>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</si>
  <si>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</si>
  <si>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</si>
  <si>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</si>
  <si>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</si>
  <si>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</si>
  <si>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</si>
  <si>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</si>
  <si>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</si>
  <si>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</si>
  <si>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</si>
  <si>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</si>
  <si>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</si>
  <si>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</si>
  <si>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</si>
  <si>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</si>
  <si>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</si>
  <si>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</si>
  <si>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</si>
  <si>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</si>
  <si>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</si>
  <si>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</si>
  <si>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</si>
  <si>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</si>
  <si>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</si>
  <si>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</si>
  <si>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</si>
  <si>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</si>
  <si>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</si>
  <si>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</si>
  <si>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</si>
  <si>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</si>
  <si>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</si>
  <si>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</si>
  <si>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</si>
  <si>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</si>
  <si>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</si>
  <si>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</si>
  <si>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</si>
  <si>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</si>
  <si>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</si>
  <si>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</si>
  <si>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</si>
  <si>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</si>
  <si>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</si>
  <si>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</si>
  <si>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</si>
  <si>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</si>
  <si>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</si>
  <si>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</si>
  <si>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</si>
  <si>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</si>
  <si>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</si>
  <si>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</si>
  <si>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</si>
  <si>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</si>
  <si>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</si>
  <si>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</si>
  <si>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</si>
  <si>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</si>
  <si>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</si>
  <si>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</si>
  <si>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</si>
  <si>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</si>
  <si>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</si>
  <si>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</si>
  <si>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</si>
  <si>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</si>
  <si>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</si>
  <si>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</si>
  <si>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</si>
  <si>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</si>
  <si>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</si>
  <si>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</si>
  <si>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</si>
  <si>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</si>
  <si>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</si>
  <si>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</si>
  <si>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</si>
  <si>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</si>
  <si>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</si>
  <si>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</si>
  <si>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</si>
  <si>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</si>
  <si>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</si>
  <si>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</si>
  <si>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</si>
  <si>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</si>
  <si>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</si>
  <si>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</si>
  <si>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</si>
  <si>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</si>
  <si>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</si>
  <si>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</si>
  <si>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</si>
  <si>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</si>
  <si>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</si>
  <si>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</si>
  <si>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</si>
  <si>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</si>
  <si>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</si>
  <si>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</si>
  <si>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</si>
  <si>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</si>
  <si>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</si>
  <si>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</si>
  <si>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</si>
  <si>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</si>
  <si>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</si>
  <si>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</si>
  <si>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</si>
  <si>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</si>
  <si>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</si>
  <si>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</si>
  <si>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</si>
  <si>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</si>
  <si>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</si>
  <si>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</si>
  <si>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</si>
  <si>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</si>
  <si>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</si>
  <si>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</si>
  <si>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</si>
  <si>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</si>
  <si>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</si>
  <si>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</si>
  <si>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</si>
  <si>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</si>
  <si>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</si>
  <si>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</si>
  <si>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</si>
  <si>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</si>
  <si>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</si>
  <si>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</si>
  <si>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</si>
  <si>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</si>
  <si>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</si>
  <si>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</si>
  <si>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</si>
  <si>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</si>
  <si>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</si>
  <si>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</si>
  <si>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</si>
  <si>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</si>
  <si>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</si>
  <si>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</si>
  <si>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</si>
  <si>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</si>
  <si>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</si>
  <si>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</si>
  <si>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</si>
  <si>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</si>
  <si>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</si>
  <si>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</si>
  <si>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</si>
  <si>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</si>
  <si>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</si>
  <si>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</si>
  <si>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</si>
  <si>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</si>
  <si>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</si>
  <si>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</si>
  <si>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</si>
  <si>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</si>
  <si>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</si>
  <si>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</si>
  <si>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</si>
  <si>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</si>
  <si>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</si>
  <si>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</si>
  <si>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</si>
  <si>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</si>
  <si>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</si>
  <si>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</si>
  <si>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</si>
  <si>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</si>
  <si>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</si>
  <si>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</si>
  <si>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</si>
  <si>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</si>
  <si>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</si>
  <si>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</si>
  <si>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</si>
  <si>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</si>
  <si>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</si>
  <si>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</si>
  <si>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</si>
  <si>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</si>
  <si>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</si>
  <si>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</si>
  <si>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</si>
  <si>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</si>
  <si>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</si>
  <si>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</si>
  <si>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</si>
  <si>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</si>
  <si>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</si>
  <si>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</si>
  <si>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</si>
  <si>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</si>
  <si>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</si>
  <si>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</si>
  <si>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</si>
  <si>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</si>
  <si>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</si>
  <si>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</si>
  <si>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</si>
  <si>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</si>
  <si>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</si>
  <si>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</si>
  <si>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</si>
  <si>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</si>
  <si>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</si>
  <si>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</si>
  <si>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</si>
  <si>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</si>
  <si>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</si>
  <si>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</si>
  <si>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</si>
  <si>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</si>
  <si>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</si>
  <si>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</si>
  <si>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</si>
  <si>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</si>
  <si>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</si>
  <si>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</si>
  <si>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</si>
  <si>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</si>
  <si>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</si>
  <si>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</si>
  <si>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</si>
  <si>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</si>
  <si>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</si>
  <si>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</si>
  <si>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</si>
  <si>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</si>
  <si>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</si>
  <si>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</si>
  <si>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</si>
  <si>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</si>
  <si>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</si>
  <si>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</si>
  <si>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</si>
  <si>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</si>
  <si>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</si>
  <si>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</si>
  <si>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</si>
  <si>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</si>
  <si>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</si>
  <si>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</si>
  <si>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</si>
  <si>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</si>
  <si>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</si>
  <si>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</si>
  <si>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</si>
  <si>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</si>
  <si>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</si>
  <si>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</si>
  <si>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</si>
  <si>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</si>
  <si>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</si>
  <si>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</si>
  <si>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</si>
  <si>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</si>
  <si>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</si>
  <si>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</si>
  <si>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</si>
  <si>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</si>
  <si>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</si>
  <si>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</si>
  <si>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</si>
  <si>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</si>
  <si>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</si>
  <si>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</si>
  <si>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</si>
  <si>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</si>
  <si>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</si>
  <si>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</si>
  <si>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</si>
  <si>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</si>
  <si>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</si>
  <si>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</si>
  <si>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</si>
  <si>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</si>
  <si>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</si>
  <si>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</si>
  <si>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</si>
  <si>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</si>
  <si>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</si>
  <si>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</si>
  <si>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</si>
  <si>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</si>
  <si>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</si>
  <si>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</si>
  <si>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</si>
  <si>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</si>
  <si>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</si>
  <si>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</si>
  <si>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</si>
  <si>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</si>
  <si>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</si>
  <si>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</si>
  <si>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</si>
  <si>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</si>
  <si>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</si>
  <si>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</si>
  <si>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</si>
  <si>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</si>
  <si>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</si>
  <si>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</si>
  <si>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</si>
  <si>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</si>
  <si>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</si>
  <si>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</si>
  <si>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</si>
  <si>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</si>
  <si>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</si>
  <si>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</si>
  <si>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</si>
  <si>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</si>
  <si>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</si>
  <si>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</si>
  <si>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</si>
  <si>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</si>
  <si>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</si>
  <si>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</si>
  <si>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</si>
  <si>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</si>
  <si>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</si>
  <si>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</si>
  <si>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</si>
  <si>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</si>
  <si>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</si>
  <si>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</si>
  <si>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</si>
  <si>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</si>
  <si>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</si>
  <si>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</si>
  <si>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</si>
  <si>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</si>
  <si>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</si>
  <si>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</si>
  <si>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</si>
  <si>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</si>
  <si>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</si>
  <si>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</si>
  <si>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</si>
  <si>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</si>
  <si>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</si>
  <si>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</si>
  <si>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</si>
  <si>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</si>
  <si>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</si>
  <si>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</si>
  <si>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</si>
  <si>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</si>
  <si>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</si>
  <si>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</si>
  <si>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</si>
  <si>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</si>
  <si>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</si>
  <si>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</si>
  <si>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</si>
  <si>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</si>
  <si>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</si>
  <si>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</si>
  <si>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</si>
  <si>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</si>
  <si>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</si>
  <si>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</si>
  <si>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</si>
  <si>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</si>
  <si>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</si>
  <si>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</si>
  <si>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</si>
  <si>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</si>
  <si>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</si>
  <si>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</si>
  <si>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</si>
  <si>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</si>
  <si>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</si>
  <si>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</si>
  <si>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</si>
  <si>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</si>
  <si>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</si>
  <si>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</si>
  <si>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</si>
  <si>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</si>
  <si>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</si>
  <si>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</si>
  <si>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</si>
  <si>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</si>
  <si>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</si>
  <si>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</si>
  <si>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</si>
  <si>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</si>
  <si>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</si>
  <si>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</si>
  <si>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</si>
  <si>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</si>
  <si>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</si>
  <si>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</si>
  <si>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</si>
  <si>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</si>
  <si>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</si>
  <si>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</si>
  <si>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</si>
  <si>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</si>
  <si>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</si>
  <si>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</si>
  <si>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</si>
  <si>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</si>
  <si>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</si>
  <si>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</si>
  <si>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</si>
  <si>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</si>
  <si>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</si>
  <si>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</si>
  <si>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</si>
  <si>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</si>
  <si>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</si>
  <si>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</si>
  <si>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</si>
  <si>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</si>
  <si>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</si>
  <si>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</si>
  <si>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</si>
  <si>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</si>
  <si>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</si>
  <si>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</si>
  <si>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</si>
  <si>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</si>
  <si>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</si>
  <si>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</si>
  <si>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</si>
  <si>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</si>
  <si>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</si>
  <si>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</si>
  <si>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</si>
  <si>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</si>
  <si>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</si>
  <si>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</si>
  <si>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</si>
  <si>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</si>
  <si>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</si>
  <si>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</si>
  <si>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</si>
  <si>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</si>
  <si>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</si>
  <si>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</si>
  <si>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</si>
  <si>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</si>
  <si>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</si>
  <si>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</si>
  <si>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</si>
  <si>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</si>
  <si>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</si>
  <si>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</si>
  <si>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</si>
  <si>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</si>
  <si>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</si>
  <si>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</si>
  <si>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</si>
  <si>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</si>
  <si>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</si>
  <si>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</si>
  <si>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</si>
  <si>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</si>
  <si>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</si>
  <si>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</si>
  <si>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</si>
  <si>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</si>
  <si>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</si>
  <si>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</si>
  <si>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</si>
  <si>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</si>
  <si>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</si>
  <si>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</si>
  <si>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</si>
  <si>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</si>
  <si>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</si>
  <si>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</si>
  <si>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</si>
  <si>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</si>
  <si>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</si>
  <si>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</si>
  <si>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</si>
  <si>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</si>
  <si>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</si>
  <si>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</si>
  <si>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</si>
  <si>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</si>
  <si>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</si>
  <si>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</si>
  <si>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</si>
  <si>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</si>
  <si>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</si>
  <si>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</si>
  <si>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</si>
  <si>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</si>
  <si>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</si>
  <si>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</si>
  <si>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</si>
  <si>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</si>
  <si>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</si>
  <si>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</si>
  <si>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</si>
  <si>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</si>
  <si>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</si>
  <si>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</si>
  <si>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</si>
  <si>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</si>
  <si>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</si>
  <si>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</si>
  <si>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</si>
  <si>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</si>
  <si>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</si>
  <si>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</si>
  <si>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</si>
  <si>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</si>
  <si>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</si>
  <si>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</si>
  <si>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</si>
  <si>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</si>
  <si>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</si>
  <si>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</si>
  <si>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</si>
  <si>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</si>
  <si>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</si>
  <si>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</si>
  <si>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</si>
  <si>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</si>
  <si>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</si>
  <si>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</si>
  <si>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</si>
  <si>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</si>
  <si>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</si>
  <si>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</si>
  <si>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</si>
  <si>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</si>
  <si>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</si>
  <si>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</si>
  <si>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</si>
  <si>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</si>
  <si>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</si>
  <si>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</si>
  <si>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</si>
  <si>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</si>
  <si>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</si>
  <si>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</si>
  <si>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</si>
  <si>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</si>
  <si>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</si>
  <si>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</si>
  <si>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</si>
  <si>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</si>
  <si>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</si>
  <si>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</si>
  <si>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</si>
  <si>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</si>
  <si>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</si>
  <si>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</si>
  <si>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</si>
  <si>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</si>
  <si>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</si>
  <si>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</si>
  <si>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</si>
  <si>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</si>
  <si>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</si>
  <si>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</si>
  <si>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</si>
  <si>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</si>
  <si>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</si>
  <si>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</si>
  <si>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</si>
  <si>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</si>
  <si>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</si>
  <si>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</si>
  <si>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</si>
  <si>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</si>
  <si>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</si>
  <si>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</si>
  <si>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</si>
  <si>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</si>
  <si>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</si>
  <si>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</si>
  <si>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</si>
  <si>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</si>
  <si>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</si>
  <si>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</si>
  <si>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</si>
  <si>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</si>
  <si>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</si>
  <si>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</si>
  <si>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</si>
  <si>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</si>
  <si>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</si>
  <si>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</si>
  <si>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</si>
  <si>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</si>
  <si>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</si>
  <si>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</si>
  <si>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</si>
  <si>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</si>
  <si>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</si>
  <si>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</si>
  <si>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</si>
  <si>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</si>
  <si>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</si>
  <si>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</si>
  <si>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</si>
  <si>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</si>
  <si>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</si>
  <si>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</si>
  <si>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</si>
  <si>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</si>
  <si>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</si>
  <si>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</si>
  <si>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</si>
  <si>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</si>
  <si>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</si>
  <si>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</si>
  <si>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</si>
  <si>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</si>
  <si>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</si>
  <si>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</si>
  <si>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</si>
  <si>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</si>
  <si>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</si>
  <si>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</si>
  <si>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</si>
  <si>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</si>
  <si>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</si>
  <si>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</si>
  <si>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</si>
  <si>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</si>
  <si>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</si>
  <si>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</si>
  <si>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</si>
  <si>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</si>
  <si>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</si>
  <si>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</si>
  <si>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</si>
  <si>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</si>
  <si>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</si>
  <si>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</si>
  <si>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</si>
  <si>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</si>
  <si>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</si>
  <si>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</si>
  <si>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</si>
  <si>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</si>
  <si>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</si>
  <si>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</si>
  <si>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</si>
  <si>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</si>
  <si>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</si>
  <si>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</si>
  <si>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</si>
  <si>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</si>
  <si>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</si>
  <si>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</si>
  <si>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</si>
  <si>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</si>
  <si>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</si>
  <si>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</si>
  <si>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</si>
  <si>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</si>
  <si>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</si>
  <si>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</si>
  <si>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</si>
  <si>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</si>
  <si>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</si>
  <si>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</si>
  <si>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</si>
  <si>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</si>
  <si>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</si>
  <si>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</si>
  <si>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</si>
  <si>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</si>
  <si>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</si>
  <si>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</si>
  <si>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</si>
  <si>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</si>
  <si>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</si>
  <si>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</si>
  <si>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</si>
  <si>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</si>
  <si>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</si>
  <si>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</si>
  <si>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</si>
  <si>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</si>
  <si>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</si>
  <si>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</si>
  <si>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</si>
  <si>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</si>
  <si>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</si>
  <si>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</si>
  <si>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</si>
  <si>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</si>
  <si>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</si>
  <si>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</si>
  <si>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</si>
  <si>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</si>
  <si>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</si>
  <si>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</si>
  <si>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</si>
  <si>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</si>
  <si>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</si>
  <si>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</si>
  <si>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</si>
  <si>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</si>
  <si>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</si>
  <si>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</si>
  <si>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</si>
  <si>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</si>
  <si>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</si>
  <si>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</si>
  <si>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</si>
  <si>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</si>
  <si>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</si>
  <si>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</si>
  <si>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</si>
  <si>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</si>
  <si>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</si>
  <si>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</si>
  <si>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</si>
  <si>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</si>
  <si>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</si>
  <si>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</si>
  <si>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</si>
  <si>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</si>
  <si>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</si>
  <si>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</si>
  <si>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</si>
  <si>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</si>
  <si>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</si>
  <si>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</si>
  <si>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</si>
  <si>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</si>
  <si>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</si>
  <si>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</si>
  <si>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</si>
  <si>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</si>
  <si>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</si>
  <si>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</si>
  <si>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</si>
  <si>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</si>
  <si>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</si>
  <si>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</si>
  <si>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</si>
  <si>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</si>
  <si>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</si>
  <si>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</si>
  <si>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</si>
  <si>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</si>
  <si>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</si>
  <si>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</si>
  <si>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</si>
  <si>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</si>
  <si>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</si>
  <si>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</si>
  <si>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</si>
  <si>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</si>
  <si>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</si>
  <si>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</si>
  <si>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</si>
  <si>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</si>
  <si>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</si>
  <si>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</si>
  <si>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</si>
  <si>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</si>
  <si>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</si>
  <si>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</si>
  <si>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</si>
  <si>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</si>
  <si>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</si>
  <si>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</si>
  <si>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</si>
  <si>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</si>
  <si>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</si>
  <si>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</si>
  <si>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</si>
  <si>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</si>
  <si>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</si>
  <si>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</si>
  <si>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</si>
  <si>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</si>
  <si>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</si>
  <si>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</si>
  <si>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</si>
  <si>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</si>
  <si>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</si>
  <si>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</si>
  <si>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</si>
  <si>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</si>
  <si>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</si>
  <si>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</si>
  <si>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</si>
  <si>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</si>
  <si>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</si>
  <si>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</si>
  <si>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</si>
  <si>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</si>
  <si>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</si>
  <si>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</si>
  <si>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</si>
  <si>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</si>
  <si>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</si>
  <si>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</si>
  <si>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</si>
  <si>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</si>
  <si>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</si>
  <si>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</si>
  <si>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</si>
  <si>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</si>
  <si>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</si>
  <si>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</si>
  <si>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</si>
  <si>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</si>
  <si>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</si>
  <si>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</si>
  <si>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</si>
  <si>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</si>
  <si>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</si>
  <si>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</si>
  <si>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</si>
  <si>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</si>
  <si>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</si>
  <si>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</si>
  <si>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</si>
  <si>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</si>
  <si>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</si>
  <si>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</si>
  <si>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</si>
  <si>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</si>
  <si>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</si>
  <si>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</si>
  <si>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</si>
  <si>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</si>
  <si>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</si>
  <si>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</si>
  <si>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</si>
  <si>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</si>
  <si>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</si>
  <si>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</si>
  <si>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</si>
  <si>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</si>
  <si>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</si>
  <si>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</si>
  <si>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</si>
  <si>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</si>
  <si>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</si>
  <si>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</si>
  <si>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</si>
  <si>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</si>
  <si>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</si>
  <si>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</si>
  <si>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</si>
  <si>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</si>
  <si>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</si>
  <si>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</si>
  <si>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</si>
  <si>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</si>
  <si>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</si>
  <si>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</si>
  <si>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</si>
  <si>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</si>
  <si>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</si>
  <si>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</si>
  <si>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</si>
  <si>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</si>
  <si>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</si>
  <si>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</si>
  <si>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</si>
  <si>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</si>
  <si>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</si>
  <si>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</si>
  <si>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</si>
  <si>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</si>
  <si>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</si>
  <si>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</si>
  <si>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</si>
  <si>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</si>
  <si>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</si>
  <si>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</si>
  <si>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</si>
  <si>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</si>
  <si>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</si>
  <si>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</si>
  <si>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</si>
  <si>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</si>
  <si>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</si>
  <si>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</si>
  <si>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</si>
  <si>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</si>
  <si>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</si>
  <si>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</si>
  <si>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</si>
  <si>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</si>
  <si>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</si>
  <si>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</si>
  <si>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</si>
  <si>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</si>
  <si>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</si>
  <si>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</si>
  <si>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</si>
  <si>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</si>
  <si>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</si>
  <si>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</si>
  <si>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</si>
  <si>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</si>
  <si>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</si>
  <si>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</si>
  <si>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</si>
  <si>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</si>
  <si>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</si>
  <si>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</si>
  <si>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</si>
  <si>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</si>
  <si>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</si>
  <si>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</si>
  <si>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</si>
  <si>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</si>
  <si>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</si>
  <si>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</si>
  <si>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</si>
  <si>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</si>
  <si>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</si>
  <si>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</si>
  <si>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</si>
  <si>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</si>
  <si>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</si>
  <si>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</si>
  <si>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</si>
  <si>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</si>
  <si>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</si>
  <si>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</si>
  <si>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</si>
  <si>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</si>
  <si>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</si>
  <si>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</si>
  <si>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</si>
  <si>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</si>
  <si>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</si>
  <si>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</si>
  <si>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</si>
  <si>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</si>
  <si>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</si>
  <si>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</si>
  <si>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</si>
  <si>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</si>
  <si>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</si>
  <si>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</si>
  <si>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</si>
  <si>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</si>
  <si>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</si>
  <si>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</si>
  <si>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</si>
  <si>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</si>
  <si>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</si>
  <si>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</si>
  <si>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</si>
  <si>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</si>
  <si>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</si>
  <si>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</si>
  <si>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</si>
  <si>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</si>
  <si>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</si>
  <si>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</si>
  <si>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</si>
  <si>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</si>
  <si>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</si>
  <si>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</si>
  <si>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</si>
  <si>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</si>
  <si>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</si>
  <si>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</si>
  <si>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</si>
  <si>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</si>
  <si>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</si>
  <si>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</si>
  <si>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</si>
  <si>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</si>
  <si>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</si>
  <si>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</si>
  <si>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</si>
  <si>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</si>
  <si>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</si>
  <si>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</si>
  <si>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</si>
  <si>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</si>
  <si>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</si>
  <si>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</si>
  <si>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</si>
  <si>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</si>
  <si>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</si>
  <si>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</si>
  <si>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</si>
  <si>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</si>
  <si>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</si>
  <si>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</si>
  <si>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</si>
  <si>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</si>
  <si>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</si>
  <si>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</si>
  <si>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</si>
  <si>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</si>
  <si>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</si>
  <si>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</si>
  <si>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</si>
  <si>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</si>
  <si>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</si>
  <si>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</si>
  <si>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</si>
  <si>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</si>
  <si>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</si>
  <si>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</si>
  <si>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</si>
  <si>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</si>
  <si>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</si>
  <si>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</si>
  <si>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</si>
  <si>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</si>
  <si>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</si>
  <si>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</si>
  <si>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</si>
  <si>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</si>
  <si>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</si>
  <si>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</si>
  <si>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</si>
  <si>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</si>
  <si>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</si>
  <si>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</si>
  <si>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</si>
  <si>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</si>
  <si>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</si>
  <si>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</si>
  <si>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</si>
  <si>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</si>
  <si>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</si>
  <si>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</si>
  <si>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</si>
  <si>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</si>
  <si>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</si>
  <si>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</si>
  <si>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</si>
  <si>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</si>
  <si>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</si>
  <si>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</si>
  <si>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</si>
  <si>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</si>
  <si>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</si>
  <si>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</si>
  <si>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</si>
  <si>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</si>
  <si>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</si>
  <si>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</si>
  <si>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</si>
  <si>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</si>
  <si>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</si>
  <si>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</si>
  <si>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</si>
  <si>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</si>
  <si>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</si>
  <si>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</si>
  <si>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</si>
  <si>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</si>
  <si>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</si>
  <si>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</si>
  <si>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</si>
  <si>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</si>
  <si>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</si>
  <si>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</si>
  <si>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</si>
  <si>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</si>
  <si>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</si>
  <si>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</si>
  <si>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</si>
  <si>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</si>
  <si>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</si>
  <si>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</si>
  <si>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</si>
  <si>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</si>
  <si>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</si>
  <si>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</si>
  <si>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</si>
  <si>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</si>
  <si>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</si>
  <si>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</si>
  <si>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</si>
  <si>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</si>
  <si>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</si>
  <si>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</si>
  <si>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</si>
  <si>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</si>
  <si>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</si>
  <si>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</si>
  <si>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</si>
  <si>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</si>
  <si>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</si>
  <si>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</si>
  <si>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</si>
  <si>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</si>
  <si>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</si>
  <si>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</si>
  <si>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</si>
  <si>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</si>
  <si>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</si>
  <si>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</si>
  <si>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</si>
  <si>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</si>
  <si>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</si>
  <si>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</si>
  <si>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</si>
  <si>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</si>
  <si>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</si>
  <si>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</si>
  <si>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</si>
  <si>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</si>
  <si>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</si>
  <si>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</si>
  <si>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</si>
  <si>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</si>
  <si>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</si>
  <si>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</si>
  <si>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</si>
  <si>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</si>
  <si>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</si>
  <si>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</si>
  <si>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</si>
  <si>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</si>
  <si>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</si>
  <si>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</si>
  <si>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</si>
  <si>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</si>
  <si>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</si>
  <si>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</si>
  <si>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</si>
  <si>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</si>
  <si>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</si>
  <si>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</si>
  <si>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</si>
  <si>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</si>
  <si>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</si>
  <si>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</si>
  <si>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</si>
  <si>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</si>
  <si>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</si>
  <si>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</si>
  <si>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</si>
  <si>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</si>
  <si>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</si>
  <si>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</si>
  <si>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</si>
  <si>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</si>
  <si>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</si>
  <si>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</si>
  <si>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</si>
  <si>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</si>
  <si>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</si>
  <si>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</si>
  <si>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</si>
  <si>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</si>
  <si>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</si>
  <si>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</si>
  <si>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</si>
  <si>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</si>
  <si>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</si>
  <si>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</si>
  <si>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</si>
  <si>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</si>
  <si>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</si>
  <si>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</si>
  <si>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</si>
  <si>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</si>
  <si>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</si>
  <si>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</si>
  <si>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</si>
  <si>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</si>
  <si>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</si>
  <si>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</si>
  <si>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</si>
  <si>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</si>
  <si>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</si>
  <si>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</si>
  <si>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</si>
  <si>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</si>
  <si>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</si>
  <si>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</si>
  <si>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</si>
  <si>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</si>
  <si>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</si>
  <si>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</si>
  <si>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</si>
  <si>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</si>
  <si>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</si>
  <si>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</si>
  <si>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</si>
  <si>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</si>
  <si>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</si>
  <si>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</si>
  <si>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</si>
  <si>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</si>
  <si>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</si>
  <si>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</si>
  <si>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</si>
  <si>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</si>
  <si>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</si>
  <si>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</si>
  <si>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</si>
  <si>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</si>
  <si>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</si>
  <si>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</si>
  <si>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</si>
  <si>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</si>
  <si>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</si>
  <si>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</si>
  <si>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</si>
  <si>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</si>
  <si>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</si>
  <si>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</si>
  <si>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</si>
  <si>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</si>
  <si>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</si>
  <si>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</si>
  <si>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</si>
  <si>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</si>
  <si>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</si>
  <si>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</si>
  <si>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</si>
  <si>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</si>
  <si>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</si>
  <si>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</si>
  <si>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</si>
  <si>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</si>
  <si>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</si>
  <si>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</si>
  <si>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</si>
  <si>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</si>
  <si>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</si>
  <si>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</si>
  <si>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</si>
  <si>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</si>
  <si>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</si>
  <si>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</si>
  <si>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</si>
  <si>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</si>
  <si>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</si>
  <si>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</si>
  <si>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</si>
  <si>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</si>
  <si>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</si>
  <si>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</si>
  <si>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</si>
  <si>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</si>
  <si>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</si>
  <si>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</si>
  <si>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</si>
  <si>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</si>
  <si>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</si>
  <si>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</si>
  <si>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</si>
  <si>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</si>
  <si>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</si>
  <si>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</si>
  <si>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</si>
  <si>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</si>
  <si>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</si>
  <si>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</si>
  <si>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</si>
  <si>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</si>
  <si>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</si>
  <si>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</si>
  <si>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</si>
  <si>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</si>
  <si>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</si>
  <si>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</si>
  <si>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</si>
  <si>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</si>
  <si>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</si>
  <si>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</si>
  <si>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</si>
  <si>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</si>
  <si>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</si>
  <si>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</si>
  <si>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</si>
  <si>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</si>
  <si>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</si>
  <si>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</si>
  <si>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</si>
  <si>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</si>
  <si>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</si>
  <si>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</si>
  <si>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</si>
  <si>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</si>
  <si>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</si>
  <si>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</si>
  <si>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</si>
  <si>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</si>
  <si>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</si>
  <si>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</si>
  <si>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</si>
  <si>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</si>
  <si>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</si>
  <si>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</si>
  <si>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</si>
  <si>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</si>
  <si>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</si>
  <si>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</si>
  <si>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</si>
  <si>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</si>
  <si>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</si>
  <si>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</si>
  <si>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</si>
  <si>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</si>
  <si>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</si>
  <si>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</si>
  <si>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</si>
  <si>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</si>
  <si>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</si>
  <si>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</si>
  <si>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</si>
  <si>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</si>
  <si>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</si>
  <si>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</si>
  <si>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</si>
  <si>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</si>
  <si>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</si>
  <si>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</si>
  <si>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</si>
  <si>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</si>
  <si>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</si>
  <si>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</si>
  <si>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</si>
  <si>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</si>
  <si>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</si>
  <si>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</si>
  <si>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</si>
  <si>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</si>
  <si>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</si>
  <si>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</si>
  <si>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</si>
  <si>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</si>
  <si>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</si>
  <si>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</si>
  <si>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</si>
  <si>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</si>
  <si>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</si>
  <si>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</si>
  <si>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</si>
  <si>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</si>
  <si>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</si>
  <si>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</si>
  <si>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</si>
  <si>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</si>
  <si>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</si>
  <si>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</si>
  <si>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</si>
  <si>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</si>
  <si>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</si>
  <si>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</si>
  <si>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</si>
  <si>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</si>
  <si>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</si>
  <si>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</si>
  <si>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</si>
  <si>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</si>
  <si>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</si>
  <si>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</si>
  <si>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</si>
  <si>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</si>
  <si>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</si>
  <si>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</si>
  <si>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</si>
  <si>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</si>
  <si>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</si>
  <si>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</si>
  <si>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</si>
  <si>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</si>
  <si>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</si>
  <si>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</si>
  <si>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</si>
  <si>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</si>
  <si>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</si>
  <si>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</si>
  <si>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</si>
  <si>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</si>
  <si>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</si>
  <si>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</si>
  <si>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</si>
  <si>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</si>
  <si>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</si>
  <si>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</si>
  <si>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</si>
  <si>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</si>
  <si>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</si>
  <si>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</si>
  <si>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</si>
  <si>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</si>
  <si>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</si>
  <si>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</si>
  <si>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</si>
  <si>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</si>
  <si>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</si>
  <si>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</si>
  <si>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</si>
  <si>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</si>
  <si>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</si>
  <si>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</si>
  <si>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</si>
  <si>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</si>
  <si>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</si>
  <si>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</si>
  <si>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</si>
  <si>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</si>
  <si>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</si>
  <si>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</si>
  <si>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</si>
  <si>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</si>
  <si>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</si>
  <si>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</si>
  <si>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</si>
  <si>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</si>
  <si>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</si>
  <si>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</si>
  <si>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</si>
  <si>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</si>
  <si>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</si>
  <si>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</si>
  <si>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</si>
  <si>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</si>
  <si>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</si>
  <si>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</si>
  <si>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</si>
  <si>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</si>
  <si>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</si>
  <si>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</si>
  <si>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</si>
  <si>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</si>
  <si>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</si>
  <si>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</si>
  <si>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</si>
  <si>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</si>
  <si>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</si>
  <si>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</si>
  <si>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</si>
  <si>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</si>
  <si>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</si>
  <si>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</si>
  <si>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</si>
  <si>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</si>
  <si>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</si>
  <si>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</si>
  <si>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</si>
  <si>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</si>
  <si>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</si>
  <si>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</si>
  <si>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</si>
  <si>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</si>
  <si>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</si>
  <si>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</si>
  <si>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</si>
  <si>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</si>
  <si>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</si>
  <si>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</si>
  <si>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</si>
  <si>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</si>
  <si>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</si>
  <si>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</si>
  <si>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</si>
  <si>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</si>
  <si>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</si>
  <si>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</si>
  <si>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</si>
  <si>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</si>
  <si>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</si>
  <si>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</si>
  <si>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</si>
  <si>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</si>
  <si>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</si>
  <si>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</si>
  <si>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</si>
  <si>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</si>
  <si>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</si>
  <si>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</si>
  <si>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</si>
  <si>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</si>
  <si>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</si>
  <si>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</si>
  <si>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</si>
  <si>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</si>
  <si>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</si>
  <si>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</si>
  <si>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</si>
  <si>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</si>
  <si>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</si>
  <si>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</si>
  <si>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</si>
  <si>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</si>
  <si>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</si>
  <si>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</si>
  <si>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</si>
  <si>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</si>
  <si>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</si>
  <si>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</si>
  <si>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</si>
  <si>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</si>
  <si>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</si>
  <si>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</si>
  <si>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</si>
  <si>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</si>
  <si>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</si>
  <si>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</si>
  <si>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</si>
  <si>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</si>
  <si>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</si>
  <si>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</si>
  <si>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</si>
  <si>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</si>
  <si>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</si>
  <si>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</si>
  <si>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</si>
  <si>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</si>
  <si>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</si>
  <si>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</si>
  <si>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</si>
  <si>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</si>
  <si>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</si>
  <si>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</si>
  <si>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</si>
  <si>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</si>
  <si>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</si>
  <si>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</si>
  <si>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</si>
  <si>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</si>
  <si>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</si>
  <si>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</si>
  <si>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</si>
  <si>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</si>
  <si>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</si>
  <si>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</si>
  <si>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</si>
  <si>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</si>
  <si>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</si>
  <si>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</si>
  <si>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</si>
  <si>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</si>
  <si>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</si>
  <si>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</si>
  <si>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</si>
  <si>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</si>
  <si>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</si>
  <si>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</si>
  <si>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</si>
  <si>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</si>
  <si>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</si>
  <si>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</si>
  <si>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</si>
  <si>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</si>
  <si>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</si>
  <si>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</si>
  <si>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</si>
  <si>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</si>
  <si>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</si>
  <si>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</si>
  <si>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</si>
  <si>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</si>
  <si>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</si>
  <si>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</si>
  <si>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</si>
  <si>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</si>
  <si>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</si>
  <si>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</si>
  <si>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</si>
  <si>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</si>
  <si>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</si>
  <si>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</si>
  <si>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</si>
  <si>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</si>
  <si>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</si>
  <si>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</si>
  <si>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</si>
  <si>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</si>
  <si>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</si>
  <si>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</si>
  <si>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</si>
  <si>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</si>
  <si>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</si>
  <si>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</si>
  <si>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</si>
  <si>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</si>
  <si>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</si>
  <si>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</si>
  <si>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</si>
  <si>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</si>
  <si>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</si>
  <si>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</si>
  <si>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</si>
  <si>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</si>
  <si>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</si>
  <si>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</si>
  <si>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</si>
  <si>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</si>
  <si>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</si>
  <si>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</si>
  <si>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</si>
  <si>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</si>
  <si>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</si>
  <si>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</si>
  <si>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</si>
  <si>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</si>
  <si>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</si>
  <si>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</si>
  <si>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</si>
  <si>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</si>
  <si>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</si>
  <si>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</si>
  <si>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</si>
  <si>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</si>
  <si>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</si>
  <si>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</si>
  <si>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</si>
  <si>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</si>
  <si>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</si>
  <si>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</si>
  <si>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</si>
  <si>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</si>
  <si>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</si>
  <si>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</si>
  <si>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</si>
  <si>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</si>
  <si>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</si>
  <si>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</si>
  <si>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</si>
  <si>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</si>
  <si>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</si>
  <si>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</si>
  <si>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</si>
  <si>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</si>
  <si>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</si>
  <si>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</si>
  <si>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</si>
  <si>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</si>
  <si>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</si>
  <si>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</si>
  <si>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</si>
  <si>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</si>
  <si>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</si>
  <si>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</si>
  <si>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</si>
  <si>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</si>
  <si>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</si>
  <si>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</si>
  <si>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</si>
  <si>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</si>
  <si>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</si>
  <si>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</si>
  <si>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</si>
  <si>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</si>
  <si>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</si>
  <si>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</si>
  <si>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</si>
  <si>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</si>
  <si>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</si>
  <si>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</si>
  <si>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</si>
  <si>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</si>
  <si>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</si>
  <si>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</si>
  <si>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</si>
  <si>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</si>
  <si>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</si>
  <si>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</si>
  <si>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</si>
  <si>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</si>
  <si>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</si>
  <si>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</si>
  <si>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</si>
  <si>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</si>
  <si>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</si>
  <si>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</si>
  <si>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</si>
  <si>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</si>
  <si>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</si>
  <si>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</si>
  <si>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</si>
  <si>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</si>
  <si>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</si>
  <si>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</si>
  <si>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</si>
  <si>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</si>
  <si>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</si>
  <si>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</si>
  <si>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</si>
  <si>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</si>
  <si>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</si>
  <si>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</si>
  <si>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</si>
  <si>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</si>
  <si>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</si>
  <si>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</si>
  <si>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</si>
  <si>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</si>
  <si>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</si>
  <si>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</si>
  <si>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</si>
  <si>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</si>
  <si>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</si>
  <si>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</si>
  <si>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</si>
  <si>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</si>
  <si>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</si>
  <si>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</si>
  <si>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</si>
  <si>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</si>
  <si>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</si>
  <si>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</si>
  <si>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</si>
  <si>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</si>
  <si>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</si>
  <si>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</si>
  <si>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</si>
  <si>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</si>
  <si>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</si>
  <si>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</si>
  <si>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</si>
  <si>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</si>
  <si>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</si>
  <si>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</si>
  <si>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</si>
  <si>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</si>
  <si>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</si>
  <si>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</si>
  <si>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</si>
  <si>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</si>
  <si>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</si>
  <si>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</si>
  <si>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</si>
  <si>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</si>
  <si>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</si>
  <si>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</si>
  <si>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</si>
  <si>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</si>
  <si>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</si>
  <si>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</si>
  <si>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</si>
  <si>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</si>
  <si>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</si>
  <si>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</si>
  <si>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</si>
  <si>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</si>
  <si>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</si>
  <si>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</si>
  <si>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</si>
  <si>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</si>
  <si>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</si>
  <si>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</si>
  <si>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</si>
  <si>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</si>
  <si>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</si>
  <si>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</si>
  <si>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</si>
  <si>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</si>
  <si>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</si>
  <si>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</si>
  <si>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</si>
  <si>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</si>
  <si>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</si>
  <si>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</si>
  <si>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</si>
  <si>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</si>
  <si>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</si>
  <si>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</si>
  <si>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</si>
  <si>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</si>
  <si>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</si>
  <si>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</si>
  <si>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</si>
  <si>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</si>
  <si>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</si>
  <si>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</si>
  <si>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</si>
  <si>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</si>
  <si>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</si>
  <si>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</si>
  <si>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</si>
  <si>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</si>
  <si>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</si>
  <si>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</si>
  <si>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</si>
  <si>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</si>
  <si>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</si>
  <si>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</si>
  <si>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</si>
  <si>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</si>
  <si>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</si>
  <si>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</si>
  <si>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</si>
  <si>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</si>
  <si>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</si>
  <si>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</si>
  <si>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</si>
  <si>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</si>
  <si>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</si>
  <si>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</si>
  <si>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</si>
  <si>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</si>
  <si>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</si>
  <si>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</si>
  <si>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</si>
  <si>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</si>
  <si>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</si>
  <si>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</si>
  <si>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</si>
  <si>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</si>
  <si>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</si>
  <si>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</si>
  <si>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</si>
  <si>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</si>
  <si>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</si>
  <si>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</si>
  <si>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</si>
  <si>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</si>
  <si>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</si>
  <si>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</si>
  <si>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</si>
  <si>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</si>
  <si>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</si>
  <si>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</si>
  <si>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</si>
  <si>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</si>
  <si>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</si>
  <si>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</si>
  <si>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</si>
  <si>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</si>
  <si>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</si>
  <si>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</si>
  <si>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</si>
  <si>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</si>
  <si>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</si>
  <si>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</si>
  <si>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</si>
  <si>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</si>
  <si>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</si>
  <si>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</si>
  <si>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</si>
  <si>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</si>
  <si>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</si>
  <si>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</si>
  <si>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</si>
  <si>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</si>
  <si>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</si>
  <si>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</si>
  <si>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</si>
  <si>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</si>
  <si>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</si>
  <si>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</si>
  <si>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</si>
  <si>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</si>
  <si>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</si>
  <si>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</si>
  <si>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</si>
  <si>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</si>
  <si>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</si>
  <si>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</si>
  <si>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</si>
  <si>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</si>
  <si>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</si>
  <si>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</si>
  <si>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</si>
  <si>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</si>
  <si>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</si>
  <si>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</si>
  <si>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</si>
  <si>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</si>
  <si>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</si>
  <si>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</si>
  <si>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</si>
  <si>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</si>
  <si>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</si>
  <si>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</si>
  <si>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</si>
  <si>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</si>
  <si>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</si>
  <si>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</si>
  <si>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</si>
  <si>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</si>
  <si>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</si>
  <si>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</si>
  <si>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</si>
  <si>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</si>
  <si>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</si>
  <si>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</si>
  <si>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</si>
  <si>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</si>
  <si>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</si>
  <si>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</si>
  <si>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</si>
  <si>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</si>
  <si>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</si>
  <si>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</si>
  <si>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</si>
  <si>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</si>
  <si>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</si>
  <si>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</si>
  <si>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</si>
  <si>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</si>
  <si>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</si>
  <si>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</si>
  <si>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</si>
  <si>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</si>
  <si>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</si>
  <si>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</si>
  <si>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</si>
  <si>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</si>
  <si>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</si>
  <si>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</si>
  <si>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</si>
  <si>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</si>
  <si>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</si>
  <si>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</si>
  <si>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</si>
  <si>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</si>
  <si>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</si>
  <si>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</si>
  <si>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</si>
  <si>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</si>
  <si>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</si>
  <si>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</si>
  <si>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</si>
  <si>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</si>
  <si>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</si>
  <si>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</si>
  <si>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</si>
  <si>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</si>
  <si>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</si>
  <si>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</si>
  <si>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</si>
  <si>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</si>
  <si>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</si>
  <si>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</si>
  <si>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</si>
  <si>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</si>
  <si>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</si>
  <si>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</si>
  <si>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</si>
  <si>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</si>
  <si>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</si>
  <si>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</si>
  <si>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</si>
  <si>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</si>
  <si>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</si>
  <si>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</si>
  <si>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</si>
  <si>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</si>
  <si>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</si>
  <si>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</si>
  <si>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</si>
  <si>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</si>
  <si>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</si>
  <si>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</si>
  <si>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</si>
  <si>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</si>
  <si>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</si>
  <si>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</si>
  <si>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</si>
  <si>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</si>
  <si>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</si>
  <si>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</si>
  <si>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</si>
  <si>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</si>
  <si>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</si>
  <si>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</si>
  <si>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</si>
  <si>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</si>
  <si>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</si>
  <si>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</si>
  <si>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</si>
  <si>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</si>
  <si>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</si>
  <si>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</si>
  <si>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</si>
  <si>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</si>
  <si>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</si>
  <si>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</si>
  <si>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</si>
  <si>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</si>
  <si>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</si>
  <si>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</si>
  <si>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</si>
  <si>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</si>
  <si>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</si>
  <si>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</si>
  <si>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</si>
  <si>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</si>
  <si>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</si>
  <si>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</si>
  <si>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</si>
  <si>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</si>
  <si>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</si>
  <si>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</si>
  <si>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</si>
  <si>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</si>
  <si>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</si>
  <si>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</si>
  <si>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</si>
  <si>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</si>
  <si>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</si>
  <si>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</si>
  <si>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</si>
  <si>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</si>
  <si>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</si>
  <si>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</si>
  <si>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</si>
  <si>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</si>
  <si>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</si>
  <si>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</si>
  <si>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</si>
  <si>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</si>
  <si>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</si>
  <si>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</si>
  <si>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</si>
  <si>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</si>
  <si>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</si>
  <si>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</si>
  <si>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</si>
  <si>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</si>
  <si>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</si>
  <si>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</si>
  <si>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</si>
  <si>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</si>
  <si>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</si>
  <si>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</si>
  <si>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</si>
  <si>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</si>
  <si>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</si>
  <si>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</si>
  <si>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</si>
  <si>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</si>
  <si>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</si>
  <si>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</si>
  <si>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</si>
  <si>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</si>
  <si>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</si>
  <si>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</si>
  <si>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</si>
  <si>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</si>
  <si>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</si>
  <si>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</si>
  <si>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</si>
  <si>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</si>
  <si>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</si>
  <si>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</si>
  <si>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</si>
  <si>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</si>
  <si>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</si>
  <si>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</si>
  <si>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</si>
  <si>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</si>
  <si>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</si>
  <si>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</si>
  <si>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</si>
  <si>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</si>
  <si>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</si>
  <si>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</si>
  <si>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</si>
  <si>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</si>
  <si>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</si>
  <si>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</si>
  <si>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</si>
  <si>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</si>
  <si>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</si>
  <si>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</si>
  <si>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</si>
  <si>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</si>
  <si>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</si>
  <si>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</si>
  <si>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</si>
  <si>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</si>
  <si>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</si>
  <si>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</si>
  <si>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</si>
  <si>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</si>
  <si>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</si>
  <si>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</si>
  <si>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</si>
  <si>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</si>
  <si>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</si>
  <si>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</si>
  <si>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</si>
  <si>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</si>
  <si>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</si>
  <si>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</si>
  <si>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</si>
  <si>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</si>
  <si>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</si>
  <si>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</si>
  <si>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</si>
  <si>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</si>
  <si>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</si>
  <si>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</si>
  <si>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</si>
  <si>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</si>
  <si>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</si>
  <si>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</si>
  <si>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</si>
  <si>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</si>
  <si>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</si>
  <si>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</si>
  <si>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</si>
  <si>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</si>
  <si>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</si>
  <si>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</si>
  <si>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</si>
  <si>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</si>
  <si>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</si>
  <si>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</si>
  <si>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</si>
  <si>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</si>
  <si>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</si>
  <si>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</si>
  <si>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</si>
  <si>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</si>
  <si>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</si>
  <si>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</si>
  <si>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</si>
  <si>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</si>
  <si>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</si>
  <si>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</si>
  <si>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</si>
  <si>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</si>
  <si>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</si>
  <si>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</si>
  <si>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</si>
  <si>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</si>
  <si>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</si>
  <si>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</si>
  <si>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</si>
  <si>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</si>
  <si>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</si>
  <si>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</si>
  <si>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</si>
  <si>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</si>
  <si>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</si>
  <si>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</si>
  <si>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</si>
  <si>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</si>
  <si>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</si>
  <si>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</si>
  <si>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</si>
  <si>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</si>
  <si>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</si>
  <si>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</si>
  <si>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</si>
  <si>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</si>
  <si>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</si>
  <si>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</si>
  <si>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</si>
  <si>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</si>
  <si>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</si>
  <si>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</si>
  <si>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</si>
  <si>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</si>
  <si>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</si>
  <si>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</si>
  <si>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</si>
  <si>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</si>
  <si>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</si>
  <si>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</si>
  <si>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</si>
  <si>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</si>
  <si>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</si>
  <si>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</si>
  <si>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</si>
  <si>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</si>
  <si>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</si>
  <si>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</si>
  <si>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</si>
  <si>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</si>
  <si>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</si>
  <si>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</si>
  <si>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</si>
  <si>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</si>
  <si>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</si>
  <si>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</si>
  <si>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</si>
  <si>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</si>
  <si>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</si>
  <si>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</si>
  <si>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</si>
  <si>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</si>
  <si>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</si>
  <si>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</si>
  <si>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</si>
  <si>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</si>
  <si>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</si>
  <si>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</si>
  <si>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</si>
  <si>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</si>
  <si>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</si>
  <si>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</si>
  <si>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</si>
  <si>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</si>
  <si>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</si>
  <si>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</si>
  <si>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</si>
  <si>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</si>
  <si>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</si>
  <si>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</si>
  <si>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</si>
  <si>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</si>
  <si>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</si>
  <si>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</si>
  <si>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</si>
  <si>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</si>
  <si>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</si>
  <si>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</si>
  <si>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</si>
  <si>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</si>
  <si>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</si>
  <si>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</si>
  <si>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</si>
  <si>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</si>
  <si>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</si>
  <si>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</si>
  <si>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</si>
  <si>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</si>
  <si>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</si>
  <si>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</si>
  <si>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</si>
  <si>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</si>
  <si>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</si>
  <si>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</si>
  <si>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</si>
  <si>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</si>
  <si>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</si>
  <si>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</si>
  <si>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</si>
  <si>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</si>
  <si>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</si>
  <si>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</si>
  <si>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</si>
  <si>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</si>
  <si>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</si>
  <si>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</si>
  <si>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</si>
  <si>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</si>
  <si>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</si>
  <si>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</si>
  <si>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</si>
  <si>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</si>
  <si>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</si>
  <si>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</si>
  <si>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</si>
  <si>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</si>
  <si>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</si>
  <si>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</si>
  <si>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</si>
  <si>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</si>
  <si>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</si>
  <si>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</si>
  <si>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</si>
  <si>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</si>
  <si>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</si>
  <si>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</si>
  <si>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</si>
  <si>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</si>
  <si>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</si>
  <si>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</si>
  <si>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</si>
  <si>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</si>
  <si>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</si>
  <si>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</si>
  <si>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</si>
  <si>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</si>
  <si>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</si>
  <si>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</si>
  <si>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</si>
  <si>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</si>
  <si>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</si>
  <si>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</si>
  <si>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</si>
  <si>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</si>
  <si>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</si>
  <si>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</si>
  <si>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</si>
  <si>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</si>
  <si>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</si>
  <si>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</si>
  <si>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</si>
  <si>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</si>
  <si>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</si>
  <si>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</si>
  <si>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</si>
  <si>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</si>
  <si>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</si>
  <si>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</si>
  <si>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</si>
  <si>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</si>
  <si>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</si>
  <si>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</si>
  <si>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</si>
  <si>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</si>
  <si>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</si>
  <si>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</si>
  <si>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</si>
  <si>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</si>
  <si>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</si>
  <si>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</si>
  <si>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</si>
  <si>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</si>
  <si>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</si>
  <si>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</si>
  <si>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</si>
  <si>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</si>
  <si>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</si>
  <si>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</si>
  <si>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</si>
  <si>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</si>
  <si>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</si>
  <si>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</si>
  <si>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</si>
  <si>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</si>
  <si>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</si>
  <si>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</si>
  <si>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</si>
  <si>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</si>
  <si>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</si>
  <si>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</si>
  <si>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</si>
  <si>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</si>
  <si>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</si>
  <si>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</si>
  <si>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</si>
  <si>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</si>
  <si>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</si>
  <si>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</si>
  <si>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</si>
  <si>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</si>
  <si>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</si>
  <si>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</si>
  <si>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</si>
  <si>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</si>
  <si>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</si>
  <si>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</si>
  <si>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</si>
  <si>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</si>
  <si>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</si>
  <si>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</si>
  <si>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</si>
  <si>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</si>
  <si>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</si>
  <si>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</si>
  <si>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</si>
  <si>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</si>
  <si>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</si>
  <si>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</si>
  <si>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</si>
  <si>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</si>
  <si>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</si>
  <si>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</si>
  <si>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</si>
  <si>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</si>
  <si>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</si>
  <si>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</si>
  <si>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</si>
  <si>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</si>
  <si>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</si>
  <si>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</si>
  <si>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</si>
  <si>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</si>
  <si>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</si>
  <si>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</si>
  <si>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</si>
  <si>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</si>
  <si>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</si>
  <si>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</si>
  <si>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</si>
  <si>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</si>
  <si>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</si>
  <si>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</si>
  <si>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</si>
  <si>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</si>
  <si>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</si>
  <si>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</si>
  <si>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</si>
  <si>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</si>
  <si>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</si>
  <si>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</si>
  <si>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</si>
  <si>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</si>
  <si>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</si>
  <si>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</si>
  <si>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</si>
  <si>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</si>
  <si>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</si>
  <si>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</si>
  <si>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</si>
  <si>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</si>
  <si>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</si>
  <si>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</si>
  <si>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</si>
  <si>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</si>
  <si>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</si>
  <si>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</si>
  <si>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</si>
  <si>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</si>
  <si>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</si>
  <si>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</si>
  <si>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</si>
  <si>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</si>
  <si>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</si>
  <si>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</si>
  <si>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</si>
  <si>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</si>
  <si>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</si>
  <si>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</si>
  <si>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</si>
  <si>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</si>
  <si>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</si>
  <si>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</si>
  <si>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</si>
  <si>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</si>
  <si>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</si>
  <si>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</si>
  <si>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</si>
  <si>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</si>
  <si>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</si>
  <si>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</si>
  <si>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</si>
  <si>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</si>
  <si>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</si>
  <si>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</si>
  <si>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</si>
  <si>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</si>
  <si>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</si>
  <si>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</si>
  <si>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</si>
  <si>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</si>
  <si>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</si>
  <si>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</si>
  <si>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</si>
  <si>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</si>
  <si>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</si>
  <si>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</si>
  <si>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</si>
  <si>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</si>
  <si>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</si>
  <si>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</si>
  <si>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</si>
  <si>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</si>
  <si>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</si>
  <si>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</si>
  <si>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</si>
  <si>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</si>
  <si>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</si>
  <si>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</si>
  <si>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</si>
  <si>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</si>
  <si>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</si>
  <si>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</si>
  <si>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</si>
  <si>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</si>
  <si>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</si>
  <si>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</si>
  <si>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</si>
  <si>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</si>
  <si>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</si>
  <si>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</si>
  <si>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</si>
  <si>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</si>
  <si>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</si>
  <si>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</si>
  <si>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</si>
  <si>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</si>
  <si>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</si>
  <si>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</si>
  <si>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</si>
  <si>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</si>
  <si>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</si>
  <si>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</si>
  <si>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</si>
  <si>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</si>
  <si>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</si>
  <si>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</si>
  <si>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</si>
  <si>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</si>
  <si>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</si>
  <si>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</si>
  <si>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</si>
  <si>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</si>
  <si>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</si>
  <si>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</si>
  <si>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</si>
  <si>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</si>
  <si>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</si>
  <si>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</si>
  <si>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</si>
  <si>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</si>
  <si>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</si>
  <si>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</si>
  <si>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</si>
  <si>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</si>
  <si>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</si>
  <si>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</si>
  <si>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</si>
  <si>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</si>
  <si>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</si>
  <si>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</si>
  <si>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</si>
  <si>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</si>
  <si>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</si>
  <si>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</si>
  <si>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</si>
  <si>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</si>
  <si>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</si>
  <si>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</si>
  <si>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</si>
  <si>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</si>
  <si>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</si>
  <si>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</si>
  <si>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</si>
  <si>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</si>
  <si>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</si>
  <si>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</si>
  <si>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</si>
  <si>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</si>
  <si>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</si>
  <si>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</si>
  <si>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</si>
  <si>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</si>
  <si>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</si>
  <si>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</si>
  <si>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</si>
  <si>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</si>
  <si>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</si>
  <si>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</si>
  <si>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</si>
  <si>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</si>
  <si>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</si>
  <si>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</si>
  <si>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</si>
  <si>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</si>
  <si>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</si>
  <si>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</si>
  <si>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</si>
  <si>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</si>
  <si>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</si>
  <si>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</si>
  <si>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</si>
  <si>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</si>
  <si>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</si>
  <si>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</si>
  <si>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</si>
  <si>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</si>
  <si>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</si>
  <si>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</si>
  <si>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</si>
  <si>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</si>
  <si>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</si>
  <si>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</si>
  <si>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</si>
  <si>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</si>
  <si>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</si>
  <si>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</si>
  <si>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</si>
  <si>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</si>
  <si>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</si>
  <si>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</si>
  <si>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</si>
  <si>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</si>
  <si>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</si>
  <si>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</si>
  <si>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</si>
  <si>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</si>
  <si>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</si>
  <si>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</si>
  <si>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</si>
  <si>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</si>
  <si>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</si>
  <si>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</si>
  <si>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</si>
  <si>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</si>
  <si>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</si>
  <si>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</si>
  <si>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</si>
  <si>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</si>
  <si>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</si>
  <si>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</si>
  <si>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</si>
  <si>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</si>
  <si>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</si>
  <si>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</si>
  <si>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</si>
  <si>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</si>
  <si>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</si>
  <si>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</si>
  <si>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</si>
  <si>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</si>
  <si>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</si>
  <si>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</si>
  <si>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</si>
  <si>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</si>
  <si>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</si>
  <si>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</si>
  <si>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</si>
  <si>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</si>
  <si>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</si>
  <si>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</si>
  <si>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</si>
  <si>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</si>
  <si>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</si>
  <si>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</si>
  <si>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</si>
  <si>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</si>
  <si>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</si>
  <si>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</si>
  <si>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</si>
  <si>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</si>
  <si>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</si>
  <si>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</si>
  <si>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</si>
  <si>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</si>
  <si>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</si>
  <si>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</si>
  <si>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</si>
  <si>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</si>
  <si>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</si>
  <si>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</si>
  <si>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</si>
  <si>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</si>
  <si>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</si>
  <si>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</si>
  <si>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</si>
  <si>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</si>
  <si>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</si>
  <si>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</si>
  <si>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</si>
  <si>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</si>
  <si>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</si>
  <si>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</si>
  <si>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</si>
  <si>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</si>
  <si>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</si>
  <si>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</si>
  <si>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</si>
  <si>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</si>
  <si>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</si>
  <si>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</si>
  <si>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</si>
  <si>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</si>
  <si>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</si>
  <si>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</si>
  <si>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</si>
  <si>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</si>
  <si>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</si>
  <si>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</si>
  <si>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</si>
  <si>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</si>
  <si>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</si>
  <si>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</si>
  <si>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</si>
  <si>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</si>
  <si>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</si>
  <si>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</si>
  <si>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</si>
  <si>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</si>
  <si>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</si>
  <si>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</si>
  <si>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</si>
  <si>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</si>
  <si>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</si>
  <si>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</si>
  <si>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</si>
  <si>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</si>
  <si>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</si>
  <si>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</si>
  <si>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</si>
  <si>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</si>
  <si>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</si>
  <si>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</si>
  <si>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</si>
  <si>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</si>
  <si>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</si>
  <si>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</si>
  <si>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</si>
  <si>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</si>
  <si>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</si>
  <si>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</si>
  <si>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</si>
  <si>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</si>
  <si>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</si>
  <si>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</si>
  <si>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</si>
  <si>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</si>
  <si>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</si>
  <si>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</si>
  <si>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</si>
  <si>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</si>
  <si>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</si>
  <si>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</si>
  <si>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</si>
  <si>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</si>
  <si>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</si>
  <si>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</si>
  <si>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</si>
  <si>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</si>
  <si>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</si>
  <si>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</si>
  <si>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</si>
  <si>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</si>
  <si>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</si>
  <si>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</si>
  <si>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</si>
  <si>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</si>
  <si>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</si>
  <si>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</si>
  <si>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</si>
  <si>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</si>
  <si>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</si>
  <si>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</si>
  <si>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</si>
  <si>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</si>
  <si>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</si>
  <si>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</si>
  <si>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</si>
  <si>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</si>
  <si>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</si>
  <si>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</si>
  <si>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</si>
  <si>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</si>
  <si>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</si>
  <si>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</si>
  <si>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</si>
  <si>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</si>
  <si>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</si>
  <si>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</si>
  <si>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</si>
  <si>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</si>
  <si>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</si>
  <si>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</si>
  <si>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</si>
  <si>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</si>
  <si>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</si>
  <si>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</si>
  <si>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</si>
  <si>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</si>
  <si>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</si>
  <si>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</si>
  <si>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</si>
  <si>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</si>
  <si>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</si>
  <si>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</si>
  <si>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</si>
  <si>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</si>
  <si>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</si>
  <si>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</si>
  <si>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</si>
  <si>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</si>
  <si>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</si>
  <si>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</si>
  <si>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</si>
  <si>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</si>
  <si>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</si>
  <si>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</si>
  <si>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</si>
  <si>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</si>
  <si>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</si>
  <si>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</si>
  <si>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</si>
  <si>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</si>
  <si>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</si>
  <si>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</si>
  <si>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</si>
  <si>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</si>
  <si>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</si>
  <si>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</si>
  <si>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</si>
  <si>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</si>
  <si>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</si>
  <si>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</si>
  <si>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</si>
  <si>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</si>
  <si>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</si>
  <si>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</si>
  <si>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</si>
  <si>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</si>
  <si>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</si>
  <si>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</si>
  <si>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</si>
  <si>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</si>
  <si>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</si>
  <si>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</si>
  <si>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</si>
  <si>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</si>
  <si>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</si>
  <si>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</si>
  <si>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</si>
  <si>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</si>
  <si>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</si>
  <si>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</si>
  <si>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</si>
  <si>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</si>
  <si>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</si>
  <si>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</si>
  <si>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</si>
  <si>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</si>
  <si>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</si>
  <si>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</si>
  <si>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</si>
  <si>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</si>
  <si>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</si>
  <si>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</si>
  <si>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</si>
  <si>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</si>
  <si>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</si>
  <si>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</si>
  <si>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</si>
  <si>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</si>
  <si>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</si>
  <si>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</si>
  <si>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</si>
  <si>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</si>
  <si>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</si>
  <si>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</si>
  <si>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</si>
  <si>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</si>
  <si>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</si>
  <si>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</si>
  <si>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</si>
  <si>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</si>
  <si>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</si>
  <si>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</si>
  <si>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</si>
  <si>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</si>
  <si>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</si>
  <si>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</si>
  <si>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</si>
  <si>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</si>
  <si>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</si>
  <si>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</si>
  <si>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</si>
  <si>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</si>
  <si>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</si>
  <si>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</si>
  <si>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</si>
  <si>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</si>
  <si>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</si>
  <si>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</si>
  <si>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</si>
  <si>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</si>
  <si>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</si>
  <si>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</si>
  <si>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</si>
  <si>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</si>
  <si>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</si>
  <si>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</si>
  <si>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</si>
  <si>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</si>
  <si>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</si>
  <si>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</si>
  <si>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</si>
  <si>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</si>
  <si>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</si>
  <si>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</si>
  <si>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</si>
  <si>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</si>
  <si>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</si>
  <si>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</si>
  <si>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</si>
  <si>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</si>
  <si>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</si>
  <si>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</si>
  <si>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</si>
  <si>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</si>
  <si>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</si>
  <si>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</si>
  <si>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</si>
  <si>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</si>
  <si>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</si>
  <si>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</si>
  <si>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</si>
  <si>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</si>
  <si>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</si>
  <si>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</si>
  <si>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</si>
  <si>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</si>
  <si>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</si>
  <si>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</si>
  <si>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</si>
  <si>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</si>
  <si>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</si>
  <si>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</si>
  <si>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</si>
  <si>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</si>
  <si>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</si>
  <si>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</si>
  <si>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</si>
  <si>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</si>
  <si>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</si>
  <si>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</si>
  <si>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</si>
  <si>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</si>
  <si>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</si>
  <si>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</si>
  <si>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</si>
  <si>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</si>
  <si>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</si>
  <si>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</si>
  <si>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</si>
  <si>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</si>
  <si>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</si>
  <si>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</si>
  <si>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</si>
  <si>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</si>
  <si>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</si>
  <si>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</si>
  <si>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</si>
  <si>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</si>
  <si>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</si>
  <si>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</si>
  <si>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</si>
  <si>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</si>
  <si>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</si>
  <si>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</si>
  <si>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</si>
  <si>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</si>
  <si>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</si>
  <si>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</si>
  <si>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</si>
  <si>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</si>
  <si>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</si>
  <si>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</si>
  <si>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</si>
  <si>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</si>
  <si>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</si>
  <si>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</si>
  <si>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</si>
  <si>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</si>
  <si>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</si>
  <si>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</si>
  <si>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</si>
  <si>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</si>
  <si>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</si>
  <si>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</si>
  <si>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</si>
  <si>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</si>
  <si>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</si>
  <si>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</si>
  <si>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</si>
  <si>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</si>
  <si>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</si>
  <si>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</si>
  <si>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</si>
  <si>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</si>
  <si>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</si>
  <si>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</si>
  <si>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</si>
  <si>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</si>
  <si>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</si>
  <si>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</si>
  <si>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</si>
  <si>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</si>
  <si>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</si>
  <si>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</si>
  <si>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</si>
  <si>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</si>
  <si>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</si>
  <si>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</si>
  <si>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</si>
  <si>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</si>
  <si>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</si>
  <si>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</si>
  <si>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</si>
  <si>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</si>
  <si>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</si>
  <si>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</si>
  <si>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</si>
  <si>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</si>
  <si>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</si>
  <si>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</si>
  <si>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</si>
  <si>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</si>
  <si>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</si>
  <si>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</si>
  <si>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</si>
  <si>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</si>
  <si>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</si>
  <si>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</si>
  <si>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</si>
  <si>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</si>
  <si>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</si>
  <si>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</si>
  <si>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</si>
  <si>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</si>
  <si>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</si>
  <si>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</si>
  <si>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</si>
  <si>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</si>
  <si>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</si>
  <si>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</si>
  <si>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</si>
  <si>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</si>
  <si>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</si>
  <si>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</si>
  <si>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</si>
  <si>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</si>
  <si>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</si>
  <si>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</si>
  <si>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</si>
  <si>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</si>
  <si>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</si>
  <si>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</si>
  <si>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</si>
  <si>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</si>
  <si>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</si>
  <si>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</si>
  <si>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</si>
  <si>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</si>
  <si>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</si>
  <si>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</si>
  <si>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</si>
  <si>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</si>
  <si>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</si>
  <si>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</si>
  <si>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</si>
  <si>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</si>
  <si>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</si>
  <si>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</si>
  <si>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</si>
  <si>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</si>
  <si>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</si>
  <si>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</si>
  <si>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</si>
  <si>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</si>
  <si>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</si>
  <si>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</si>
  <si>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</si>
  <si>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</si>
  <si>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</si>
  <si>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</si>
  <si>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</si>
  <si>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</si>
  <si>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</si>
  <si>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</si>
  <si>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</si>
  <si>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</si>
  <si>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</si>
  <si>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</si>
  <si>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</si>
  <si>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</si>
  <si>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</si>
  <si>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</si>
  <si>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</si>
  <si>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</si>
  <si>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</si>
  <si>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</si>
  <si>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</si>
  <si>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</si>
  <si>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</si>
  <si>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</si>
  <si>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</si>
  <si>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</si>
  <si>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</si>
  <si>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</si>
  <si>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</si>
  <si>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</si>
  <si>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</si>
  <si>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</si>
  <si>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</si>
  <si>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</si>
  <si>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</si>
  <si>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</si>
  <si>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</si>
  <si>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</si>
  <si>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</si>
  <si>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</si>
  <si>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</si>
  <si>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</si>
  <si>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</si>
  <si>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</si>
  <si>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</si>
  <si>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</si>
  <si>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</si>
  <si>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</si>
  <si>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</si>
  <si>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</si>
  <si>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</si>
  <si>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</si>
  <si>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</si>
  <si>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</si>
  <si>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</si>
  <si>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</si>
  <si>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</si>
  <si>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</si>
  <si>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</si>
  <si>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</si>
  <si>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</si>
  <si>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</si>
  <si>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</si>
  <si>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</si>
  <si>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</si>
  <si>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</si>
  <si>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</si>
  <si>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</si>
  <si>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</si>
  <si>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</si>
  <si>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</si>
  <si>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</si>
  <si>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</si>
  <si>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</si>
  <si>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</si>
  <si>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</si>
  <si>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</si>
  <si>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</si>
  <si>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</si>
  <si>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</si>
  <si>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</si>
  <si>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</si>
  <si>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</si>
  <si>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</si>
  <si>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</si>
  <si>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</si>
  <si>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</si>
  <si>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</si>
  <si>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</si>
  <si>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</si>
  <si>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</si>
  <si>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</si>
  <si>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</si>
  <si>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</si>
  <si>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</si>
  <si>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</si>
  <si>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</si>
  <si>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</si>
  <si>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</si>
  <si>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</si>
  <si>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</si>
  <si>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</si>
  <si>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</si>
  <si>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</si>
  <si>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</si>
  <si>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</si>
  <si>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</si>
  <si>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</si>
  <si>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</si>
  <si>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</si>
  <si>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</si>
  <si>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</si>
  <si>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</si>
  <si>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</si>
  <si>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</si>
  <si>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</si>
  <si>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</si>
  <si>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</si>
  <si>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</si>
  <si>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</si>
  <si>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</si>
  <si>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</si>
  <si>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</si>
  <si>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</si>
  <si>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</si>
  <si>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</si>
  <si>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</si>
  <si>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</si>
  <si>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</si>
  <si>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</si>
  <si>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</si>
  <si>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</si>
  <si>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</si>
  <si>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</si>
  <si>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</si>
  <si>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</si>
  <si>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</si>
  <si>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</si>
  <si>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</si>
  <si>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</si>
  <si>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</si>
  <si>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</si>
  <si>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</si>
  <si>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</si>
  <si>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</si>
  <si>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</si>
  <si>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</si>
  <si>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</si>
  <si>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</si>
  <si>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</si>
  <si>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</si>
  <si>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</si>
  <si>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</si>
  <si>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</si>
  <si>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</si>
  <si>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</si>
  <si>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</si>
  <si>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</si>
  <si>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</si>
  <si>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</si>
  <si>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</si>
  <si>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</si>
  <si>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</si>
  <si>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</si>
  <si>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</si>
  <si>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</si>
  <si>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</si>
  <si>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</si>
  <si>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</si>
  <si>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</si>
  <si>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</si>
  <si>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</si>
  <si>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</si>
  <si>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</si>
  <si>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</si>
  <si>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</si>
  <si>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</si>
  <si>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</si>
  <si>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</si>
  <si>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</si>
  <si>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</si>
  <si>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</si>
  <si>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</si>
  <si>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</si>
  <si>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</si>
  <si>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</si>
  <si>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</si>
  <si>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</si>
  <si>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</si>
  <si>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</si>
  <si>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</si>
  <si>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</si>
  <si>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</si>
  <si>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</si>
  <si>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</si>
  <si>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</si>
  <si>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</si>
  <si>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</si>
  <si>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</si>
  <si>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</si>
  <si>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</si>
  <si>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</si>
  <si>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</si>
  <si>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</si>
  <si>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</si>
  <si>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</si>
  <si>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</si>
  <si>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</si>
  <si>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</si>
  <si>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</si>
  <si>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</si>
  <si>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</si>
  <si>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</si>
  <si>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</si>
  <si>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</si>
  <si>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</si>
  <si>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</si>
  <si>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</si>
  <si>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</si>
  <si>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</si>
  <si>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</si>
  <si>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</si>
  <si>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</si>
  <si>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</si>
  <si>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</si>
  <si>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</si>
  <si>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</si>
  <si>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</si>
  <si>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</si>
  <si>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</si>
  <si>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</si>
  <si>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</si>
  <si>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</si>
  <si>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</si>
  <si>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</si>
  <si>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</si>
  <si>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</si>
  <si>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</si>
  <si>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</si>
  <si>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</si>
  <si>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</si>
  <si>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</si>
  <si>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</si>
  <si>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</si>
  <si>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</si>
  <si>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</si>
  <si>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</si>
  <si>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</si>
  <si>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</si>
  <si>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</si>
  <si>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</si>
  <si>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</si>
  <si>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</si>
  <si>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</si>
  <si>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</si>
  <si>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</si>
  <si>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</si>
  <si>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</si>
  <si>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</si>
  <si>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</si>
  <si>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</si>
  <si>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</si>
  <si>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</si>
  <si>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</si>
  <si>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</si>
  <si>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</si>
  <si>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</si>
  <si>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</si>
  <si>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</si>
  <si>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</si>
  <si>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</si>
  <si>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</si>
  <si>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</si>
  <si>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</si>
  <si>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</si>
  <si>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</si>
  <si>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</si>
  <si>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</si>
  <si>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</si>
  <si>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</si>
  <si>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</si>
  <si>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</si>
  <si>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</si>
  <si>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</si>
  <si>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</si>
  <si>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</si>
  <si>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</si>
  <si>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</si>
  <si>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</si>
  <si>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</si>
  <si>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</si>
  <si>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</si>
  <si>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</si>
  <si>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</si>
  <si>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</si>
  <si>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</si>
  <si>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</si>
  <si>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</si>
  <si>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</si>
  <si>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</si>
  <si>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</si>
  <si>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</si>
  <si>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</si>
  <si>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</si>
  <si>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</si>
  <si>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</si>
  <si>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</si>
  <si>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</si>
  <si>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</si>
  <si>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</si>
  <si>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</si>
  <si>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</si>
  <si>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</si>
  <si>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</si>
  <si>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</si>
  <si>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</si>
  <si>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</si>
  <si>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</si>
  <si>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</si>
  <si>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</si>
  <si>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</si>
  <si>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</si>
  <si>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</si>
  <si>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</si>
  <si>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</si>
  <si>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</si>
  <si>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</si>
  <si>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</si>
  <si>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</si>
  <si>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</si>
  <si>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</si>
  <si>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</si>
  <si>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</si>
  <si>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</si>
  <si>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</si>
  <si>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</si>
  <si>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</si>
  <si>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</si>
  <si>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</si>
  <si>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</si>
  <si>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</si>
  <si>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</si>
  <si>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</si>
  <si>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</si>
  <si>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</si>
  <si>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</si>
  <si>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</si>
  <si>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</si>
  <si>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</si>
  <si>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</si>
  <si>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</si>
  <si>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</si>
  <si>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</si>
  <si>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</si>
  <si>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</si>
  <si>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</si>
  <si>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</si>
  <si>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</si>
  <si>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</si>
  <si>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</si>
  <si>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</si>
  <si>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</si>
  <si>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</si>
  <si>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</si>
  <si>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</si>
  <si>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</si>
  <si>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</si>
  <si>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</si>
  <si>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</si>
  <si>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</si>
  <si>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</si>
  <si>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</si>
  <si>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</si>
  <si>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</si>
  <si>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</si>
  <si>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</si>
  <si>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</si>
  <si>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</si>
  <si>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</si>
  <si>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</si>
  <si>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</si>
  <si>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</si>
  <si>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</si>
  <si>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</si>
  <si>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</si>
  <si>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</si>
  <si>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</si>
  <si>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</si>
  <si>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</si>
  <si>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</si>
  <si>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</si>
  <si>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</si>
  <si>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</si>
  <si>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</si>
  <si>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</si>
  <si>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</si>
  <si>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</si>
  <si>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</si>
  <si>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</si>
  <si>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</si>
  <si>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</si>
  <si>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</si>
  <si>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</si>
  <si>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</si>
  <si>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</si>
  <si>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</si>
  <si>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</si>
  <si>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</si>
  <si>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</si>
  <si>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</si>
  <si>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</si>
  <si>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</si>
  <si>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</si>
  <si>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</si>
  <si>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</si>
  <si>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</si>
  <si>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</si>
  <si>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</si>
  <si>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</si>
  <si>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</si>
  <si>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</si>
  <si>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</si>
  <si>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</si>
  <si>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</si>
  <si>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</si>
  <si>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</si>
  <si>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</si>
  <si>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</si>
  <si>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</si>
  <si>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</si>
  <si>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</si>
  <si>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</si>
  <si>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</si>
  <si>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</si>
  <si>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</si>
  <si>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</si>
  <si>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</si>
  <si>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</si>
  <si>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</si>
  <si>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</si>
  <si>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</si>
  <si>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</si>
  <si>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</si>
  <si>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</si>
  <si>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</si>
  <si>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</si>
  <si>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</si>
  <si>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</si>
  <si>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</si>
  <si>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</si>
  <si>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</si>
  <si>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</si>
  <si>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</si>
  <si>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</si>
  <si>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</si>
  <si>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</si>
  <si>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</si>
  <si>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</si>
  <si>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</si>
  <si>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</si>
  <si>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</si>
  <si>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</si>
  <si>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</si>
  <si>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</si>
  <si>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</si>
  <si>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</si>
  <si>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</si>
  <si>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</si>
  <si>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</si>
  <si>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</si>
  <si>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</si>
  <si>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</si>
  <si>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</si>
  <si>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</si>
  <si>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</si>
  <si>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</si>
  <si>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</si>
  <si>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</si>
  <si>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</si>
  <si>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</si>
  <si>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</si>
  <si>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</si>
  <si>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</si>
  <si>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</si>
  <si>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</si>
  <si>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</si>
  <si>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</si>
  <si>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</si>
  <si>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</si>
  <si>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</si>
  <si>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</si>
  <si>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</si>
  <si>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</si>
  <si>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</si>
  <si>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</si>
  <si>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</si>
  <si>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</si>
  <si>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</si>
  <si>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</si>
  <si>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</si>
  <si>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</si>
  <si>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</si>
  <si>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</si>
  <si>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</si>
  <si>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</si>
  <si>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</si>
  <si>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</si>
  <si>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</si>
  <si>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</si>
  <si>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</si>
  <si>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</si>
  <si>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</si>
  <si>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</si>
  <si>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</si>
  <si>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</si>
  <si>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</si>
  <si>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</si>
  <si>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</si>
  <si>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</si>
  <si>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</si>
  <si>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</si>
  <si>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</si>
  <si>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</si>
  <si>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</si>
  <si>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</si>
  <si>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</si>
  <si>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</si>
  <si>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</si>
  <si>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</si>
  <si>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</si>
  <si>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</si>
  <si>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</si>
  <si>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</si>
  <si>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</si>
  <si>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</si>
  <si>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</si>
  <si>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</si>
  <si>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</si>
  <si>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</si>
  <si>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</si>
  <si>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</si>
  <si>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</si>
  <si>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</si>
  <si>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</si>
  <si>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</si>
  <si>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</si>
  <si>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</si>
  <si>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</si>
  <si>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</si>
  <si>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</si>
  <si>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</si>
  <si>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</si>
  <si>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</si>
  <si>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</si>
  <si>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</si>
  <si>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</si>
  <si>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</si>
  <si>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</si>
  <si>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</si>
  <si>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</si>
  <si>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</si>
  <si>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</si>
  <si>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</si>
  <si>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</si>
  <si>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</si>
  <si>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</si>
  <si>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</si>
  <si>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</si>
  <si>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</si>
  <si>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</si>
  <si>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</si>
  <si>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</si>
  <si>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</si>
  <si>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</si>
  <si>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</si>
  <si>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</si>
  <si>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</si>
  <si>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</si>
  <si>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</si>
  <si>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</si>
  <si>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</si>
  <si>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</si>
  <si>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</si>
  <si>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</si>
  <si>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</si>
  <si>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</si>
  <si>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</si>
  <si>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</si>
  <si>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</si>
  <si>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</si>
  <si>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</si>
  <si>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</si>
  <si>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</si>
  <si>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</si>
  <si>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</si>
  <si>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</si>
  <si>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</si>
  <si>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</si>
  <si>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</si>
  <si>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</si>
  <si>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</si>
  <si>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</si>
  <si>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</si>
  <si>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</si>
  <si>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</si>
  <si>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</si>
  <si>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</si>
  <si>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</si>
  <si>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</si>
  <si>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</si>
  <si>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</si>
  <si>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</si>
  <si>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</si>
  <si>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</si>
  <si>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</si>
  <si>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</si>
  <si>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</si>
  <si>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</si>
  <si>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</si>
  <si>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</si>
  <si>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</si>
  <si>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</si>
  <si>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</si>
  <si>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</si>
  <si>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</si>
  <si>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</si>
  <si>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</si>
  <si>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</si>
  <si>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</si>
  <si>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</si>
  <si>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</si>
  <si>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</si>
  <si>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</si>
  <si>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</si>
  <si>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</si>
  <si>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</si>
  <si>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</si>
  <si>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</si>
  <si>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</si>
  <si>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</si>
  <si>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</si>
  <si>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</si>
  <si>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</si>
  <si>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</si>
  <si>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</si>
  <si>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</si>
  <si>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</si>
  <si>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</si>
  <si>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</si>
  <si>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</si>
  <si>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</si>
  <si>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</si>
  <si>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</si>
  <si>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</si>
  <si>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</si>
  <si>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</si>
  <si>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</si>
  <si>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</si>
  <si>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</si>
  <si>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</si>
  <si>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</si>
  <si>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</si>
  <si>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</si>
  <si>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</si>
  <si>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</si>
  <si>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</si>
  <si>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</si>
  <si>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</si>
  <si>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</si>
  <si>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</si>
  <si>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</si>
  <si>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</si>
  <si>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</si>
  <si>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</si>
  <si>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</si>
  <si>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</si>
  <si>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</si>
  <si>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</si>
  <si>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</si>
  <si>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</si>
  <si>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</si>
  <si>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</si>
  <si>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</si>
  <si>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</si>
  <si>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</si>
  <si>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</si>
  <si>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</si>
  <si>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</si>
  <si>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</si>
  <si>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</si>
  <si>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</si>
  <si>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</si>
  <si>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</si>
  <si>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</si>
  <si>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</si>
  <si>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</si>
  <si>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</si>
  <si>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</si>
  <si>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</si>
  <si>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</si>
  <si>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</si>
  <si>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</si>
  <si>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</si>
  <si>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</si>
  <si>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</si>
  <si>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</si>
  <si>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</si>
  <si>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</si>
  <si>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</si>
  <si>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</si>
  <si>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</si>
  <si>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</si>
  <si>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</si>
  <si>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</si>
  <si>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</si>
  <si>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</si>
  <si>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</si>
  <si>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</si>
  <si>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</si>
  <si>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</si>
  <si>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</si>
  <si>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</si>
  <si>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</si>
  <si>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</si>
  <si>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</si>
  <si>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</si>
  <si>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</si>
  <si>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</si>
  <si>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</si>
  <si>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</si>
  <si>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</si>
  <si>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</si>
  <si>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</si>
  <si>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</si>
  <si>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</si>
  <si>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</si>
  <si>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</si>
  <si>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</si>
  <si>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</si>
  <si>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</si>
  <si>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</si>
  <si>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</si>
  <si>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</si>
  <si>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</si>
  <si>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</si>
  <si>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</si>
  <si>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</si>
  <si>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</si>
  <si>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</si>
  <si>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</si>
  <si>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</si>
  <si>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</si>
  <si>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</si>
  <si>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</si>
  <si>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</si>
  <si>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</si>
  <si>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</si>
  <si>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</si>
  <si>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</si>
  <si>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</si>
  <si>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</si>
  <si>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</si>
  <si>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</si>
  <si>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</si>
  <si>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</si>
  <si>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</si>
  <si>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</si>
  <si>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</si>
  <si>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</si>
  <si>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</si>
  <si>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</si>
  <si>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</si>
  <si>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</si>
  <si>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</si>
  <si>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</si>
  <si>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</si>
  <si>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</si>
  <si>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</si>
  <si>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</si>
  <si>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</si>
  <si>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</si>
  <si>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</si>
  <si>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</si>
  <si>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</si>
  <si>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</si>
  <si>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</si>
  <si>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</si>
  <si>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</si>
  <si>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</si>
  <si>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</si>
  <si>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</si>
  <si>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</si>
  <si>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</si>
  <si>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</si>
  <si>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</si>
  <si>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</si>
  <si>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</si>
  <si>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</si>
  <si>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</si>
  <si>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</si>
  <si>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</si>
  <si>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</si>
  <si>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</si>
  <si>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</si>
  <si>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</si>
  <si>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</si>
  <si>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</si>
  <si>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</si>
  <si>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</si>
  <si>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</si>
  <si>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</si>
  <si>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</si>
  <si>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</si>
  <si>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</si>
  <si>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</si>
  <si>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</si>
  <si>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</si>
  <si>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</si>
  <si>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</si>
  <si>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</si>
  <si>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</si>
  <si>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</si>
  <si>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</si>
  <si>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</si>
  <si>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</si>
  <si>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</si>
  <si>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</si>
  <si>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</si>
  <si>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</si>
  <si>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</si>
  <si>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</si>
  <si>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</si>
  <si>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</si>
  <si>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</si>
  <si>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</si>
  <si>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</si>
  <si>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</si>
  <si>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</si>
  <si>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</si>
  <si>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</si>
  <si>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</si>
  <si>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</si>
  <si>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</si>
  <si>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</si>
  <si>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</si>
  <si>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</si>
  <si>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</si>
  <si>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</si>
  <si>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</si>
  <si>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</si>
  <si>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</si>
  <si>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</si>
  <si>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</si>
  <si>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</si>
  <si>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</si>
  <si>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</si>
  <si>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</si>
  <si>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</si>
  <si>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</si>
  <si>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</si>
  <si>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</si>
  <si>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</si>
  <si>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</si>
  <si>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</si>
  <si>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</si>
  <si>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</si>
  <si>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</si>
  <si>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</si>
  <si>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</si>
  <si>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</si>
  <si>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</si>
  <si>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</si>
  <si>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</si>
  <si>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</si>
  <si>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</si>
  <si>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</si>
  <si>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</si>
  <si>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</si>
  <si>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</si>
  <si>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</si>
  <si>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</si>
  <si>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</si>
  <si>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</si>
  <si>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</si>
  <si>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</si>
  <si>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</si>
  <si>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</si>
  <si>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</si>
  <si>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</si>
  <si>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</si>
  <si>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</si>
  <si>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</si>
  <si>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</si>
  <si>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</si>
  <si>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</si>
  <si>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</si>
  <si>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</si>
  <si>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</si>
  <si>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</si>
  <si>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</si>
  <si>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</si>
  <si>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</si>
  <si>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</si>
  <si>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</si>
  <si>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</si>
  <si>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</si>
  <si>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</si>
  <si>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</si>
  <si>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</si>
  <si>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</si>
  <si>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</si>
  <si>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</si>
  <si>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</si>
  <si>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</si>
  <si>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</si>
  <si>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</si>
  <si>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</si>
  <si>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</si>
  <si>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</si>
  <si>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</si>
  <si>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</si>
  <si>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</si>
  <si>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</si>
  <si>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</si>
  <si>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</si>
  <si>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</si>
  <si>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</si>
  <si>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</si>
  <si>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</si>
  <si>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</si>
  <si>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</si>
  <si>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</si>
  <si>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</si>
  <si>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</si>
  <si>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</si>
  <si>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</si>
  <si>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</si>
  <si>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</si>
  <si>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</si>
  <si>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</si>
  <si>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</si>
  <si>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</si>
  <si>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</si>
  <si>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</si>
  <si>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</si>
  <si>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</si>
  <si>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</si>
  <si>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</si>
  <si>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</si>
  <si>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</si>
  <si>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</si>
  <si>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</si>
  <si>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</si>
  <si>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</si>
  <si>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</si>
  <si>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</si>
  <si>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</si>
  <si>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</si>
  <si>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</si>
  <si>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</si>
  <si>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</si>
  <si>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</si>
  <si>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</si>
  <si>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</si>
  <si>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</si>
  <si>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</si>
  <si>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</si>
  <si>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</si>
  <si>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</si>
  <si>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</si>
  <si>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</si>
  <si>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</si>
  <si>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</si>
  <si>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</si>
  <si>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</si>
  <si>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</si>
  <si>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</si>
  <si>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</si>
  <si>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</si>
  <si>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</si>
  <si>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</si>
  <si>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</si>
  <si>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</si>
  <si>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</si>
  <si>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</si>
  <si>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</si>
  <si>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</si>
  <si>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</si>
  <si>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</si>
  <si>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</si>
  <si>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</si>
  <si>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</si>
  <si>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</si>
  <si>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</si>
  <si>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</si>
  <si>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</si>
  <si>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</si>
  <si>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</si>
  <si>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</si>
  <si>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</si>
  <si>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</si>
  <si>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</si>
  <si>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</si>
  <si>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</si>
  <si>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</si>
  <si>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</si>
  <si>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</si>
  <si>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</si>
  <si>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</si>
  <si>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</si>
  <si>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</si>
  <si>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</si>
  <si>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</si>
  <si>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</si>
  <si>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</si>
  <si>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</si>
  <si>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</si>
  <si>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</si>
  <si>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</si>
  <si>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</si>
  <si>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</si>
  <si>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</si>
  <si>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</si>
  <si>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</si>
  <si>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</si>
  <si>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</si>
  <si>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</si>
  <si>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</si>
  <si>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</si>
  <si>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</si>
  <si>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</si>
  <si>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</si>
  <si>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</si>
  <si>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</si>
  <si>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</si>
  <si>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</si>
  <si>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</si>
  <si>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</si>
  <si>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</si>
  <si>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</si>
  <si>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</si>
  <si>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</si>
  <si>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</si>
  <si>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</si>
  <si>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</si>
  <si>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</si>
  <si>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</si>
  <si>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</si>
  <si>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</si>
  <si>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</si>
  <si>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</si>
  <si>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</si>
  <si>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</si>
  <si>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</si>
  <si>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</si>
  <si>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</si>
  <si>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</si>
  <si>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</si>
  <si>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</si>
  <si>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</si>
  <si>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</si>
  <si>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</si>
  <si>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</si>
  <si>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</si>
  <si>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</si>
  <si>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</si>
  <si>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</si>
  <si>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</si>
  <si>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</si>
  <si>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</si>
  <si>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</si>
  <si>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</si>
  <si>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</si>
  <si>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</si>
  <si>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</si>
  <si>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</si>
  <si>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</si>
  <si>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</si>
  <si>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</si>
  <si>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</si>
  <si>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</si>
  <si>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</si>
  <si>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</si>
  <si>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</si>
  <si>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</si>
  <si>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</si>
  <si>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</si>
  <si>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</si>
  <si>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</si>
  <si>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</si>
  <si>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</si>
  <si>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</si>
  <si>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</si>
  <si>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</si>
  <si>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</si>
  <si>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</si>
  <si>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</si>
  <si>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</si>
  <si>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</si>
  <si>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</si>
  <si>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</si>
  <si>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</si>
  <si>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</si>
  <si>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</si>
  <si>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</si>
  <si>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</si>
  <si>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</si>
  <si>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</si>
  <si>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</si>
  <si>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</si>
  <si>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</si>
  <si>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</si>
  <si>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</si>
  <si>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</si>
  <si>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</si>
  <si>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</si>
  <si>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</si>
  <si>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</si>
  <si>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</si>
  <si>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</si>
  <si>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</si>
  <si>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</si>
  <si>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</si>
  <si>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</si>
  <si>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</si>
  <si>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</si>
  <si>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</si>
  <si>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</si>
  <si>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</si>
  <si>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</si>
  <si>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</si>
  <si>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</si>
  <si>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</si>
  <si>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</si>
  <si>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</si>
  <si>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</si>
  <si>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</si>
  <si>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</si>
  <si>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</si>
  <si>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</si>
  <si>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</si>
  <si>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</si>
  <si>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</si>
  <si>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</si>
  <si>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</si>
  <si>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</si>
  <si>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</si>
  <si>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</si>
  <si>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</si>
  <si>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</si>
  <si>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</si>
  <si>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</si>
  <si>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</si>
  <si>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</si>
  <si>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</si>
  <si>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</si>
  <si>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</si>
  <si>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</si>
  <si>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</si>
  <si>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</si>
  <si>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</si>
  <si>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</si>
  <si>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</si>
  <si>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</si>
  <si>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</si>
  <si>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</si>
  <si>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</si>
  <si>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</si>
  <si>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</si>
  <si>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</si>
  <si>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</si>
  <si>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</si>
  <si>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</si>
  <si>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</si>
  <si>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</si>
  <si>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</si>
  <si>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</si>
  <si>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</si>
  <si>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</si>
  <si>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</si>
  <si>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</si>
  <si>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</si>
  <si>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</si>
  <si>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</si>
  <si>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</si>
  <si>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</si>
  <si>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</si>
  <si>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</si>
  <si>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</si>
  <si>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</si>
  <si>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</si>
  <si>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</si>
  <si>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</si>
  <si>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</si>
  <si>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</si>
  <si>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</si>
  <si>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</si>
  <si>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</si>
  <si>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</si>
  <si>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</si>
  <si>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</si>
  <si>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</si>
  <si>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</si>
  <si>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</si>
  <si>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</si>
  <si>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</si>
  <si>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</si>
  <si>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</si>
  <si>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</si>
  <si>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</si>
  <si>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</si>
  <si>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</si>
  <si>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</si>
  <si>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</si>
  <si>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</si>
  <si>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</si>
  <si>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</si>
  <si>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</si>
  <si>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</si>
  <si>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</si>
  <si>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</si>
  <si>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</si>
  <si>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</si>
  <si>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</si>
  <si>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</si>
  <si>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</si>
  <si>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</si>
  <si>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</si>
  <si>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</si>
  <si>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</si>
  <si>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</si>
  <si>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</si>
  <si>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</si>
  <si>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</si>
  <si>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</si>
  <si>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</si>
  <si>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</si>
  <si>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</si>
  <si>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</si>
  <si>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</si>
  <si>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</si>
  <si>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</si>
  <si>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</si>
  <si>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</si>
  <si>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</si>
  <si>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</si>
  <si>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</si>
  <si>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</si>
  <si>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</si>
  <si>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</si>
  <si>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</si>
  <si>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</si>
  <si>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</si>
  <si>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</si>
  <si>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</si>
  <si>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</si>
  <si>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</si>
  <si>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</si>
  <si>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</si>
  <si>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</si>
  <si>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</si>
  <si>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</si>
  <si>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</si>
  <si>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</si>
  <si>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</si>
  <si>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</si>
  <si>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</si>
  <si>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</si>
  <si>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</si>
  <si>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</si>
  <si>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</si>
  <si>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</si>
  <si>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</si>
  <si>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</si>
  <si>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</si>
  <si>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</si>
  <si>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</si>
  <si>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</si>
  <si>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</si>
  <si>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</si>
  <si>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</si>
  <si>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</si>
  <si>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</si>
  <si>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</si>
  <si>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</si>
  <si>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</si>
  <si>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</si>
  <si>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</si>
  <si>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</si>
  <si>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</si>
  <si>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</si>
  <si>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</si>
  <si>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</si>
  <si>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</si>
  <si>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</si>
  <si>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</si>
  <si>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</si>
  <si>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</si>
  <si>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</si>
  <si>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</si>
  <si>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</si>
  <si>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</si>
  <si>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</si>
  <si>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</si>
  <si>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</si>
  <si>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</si>
  <si>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</si>
  <si>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</si>
  <si>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</si>
  <si>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</si>
  <si>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</si>
  <si>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</si>
  <si>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</si>
  <si>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</si>
  <si>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</si>
  <si>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</si>
  <si>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</si>
  <si>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</si>
  <si>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</si>
  <si>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</si>
  <si>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</si>
  <si>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</si>
  <si>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</si>
  <si>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</si>
  <si>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</si>
  <si>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</si>
  <si>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</si>
  <si>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</si>
  <si>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</si>
  <si>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</si>
  <si>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</si>
  <si>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</si>
  <si>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</si>
  <si>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</si>
  <si>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</si>
  <si>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</si>
  <si>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</si>
  <si>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</si>
  <si>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</si>
  <si>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</si>
  <si>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</si>
  <si>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</si>
  <si>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</si>
  <si>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</si>
  <si>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</si>
  <si>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</si>
  <si>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</si>
  <si>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</si>
  <si>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</si>
  <si>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</si>
  <si>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</si>
  <si>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</si>
  <si>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</si>
  <si>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</si>
  <si>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</si>
  <si>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</si>
  <si>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</si>
  <si>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</si>
  <si>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</si>
  <si>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</si>
  <si>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</si>
  <si>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</si>
  <si>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</si>
  <si>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</si>
  <si>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</si>
  <si>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</si>
  <si>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</si>
  <si>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</si>
  <si>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</si>
  <si>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</si>
  <si>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</si>
  <si>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</si>
  <si>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</si>
  <si>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</si>
  <si>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</si>
  <si>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</si>
  <si>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</si>
  <si>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</si>
  <si>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</si>
  <si>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</si>
  <si>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</si>
  <si>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</si>
  <si>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</si>
  <si>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</si>
  <si>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</si>
  <si>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</si>
  <si>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</si>
  <si>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</si>
  <si>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</si>
  <si>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</si>
  <si>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</si>
  <si>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</si>
  <si>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</si>
  <si>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</si>
  <si>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</si>
  <si>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</si>
  <si>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</si>
  <si>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</si>
  <si>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</si>
  <si>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</si>
  <si>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</si>
  <si>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</si>
  <si>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</si>
  <si>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</si>
  <si>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</si>
  <si>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</si>
  <si>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</si>
  <si>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</si>
  <si>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</si>
  <si>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</si>
  <si>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</si>
  <si>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</si>
  <si>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</si>
  <si>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</si>
  <si>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</si>
  <si>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</si>
  <si>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</si>
  <si>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</si>
  <si>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</si>
  <si>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</si>
  <si>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</si>
  <si>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</si>
  <si>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</si>
  <si>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</si>
  <si>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</si>
  <si>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</si>
  <si>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</si>
  <si>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</si>
  <si>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</si>
  <si>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</si>
  <si>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</si>
  <si>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</si>
  <si>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</si>
  <si>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</si>
  <si>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</si>
  <si>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</si>
  <si>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</si>
  <si>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</si>
  <si>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</si>
  <si>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</si>
  <si>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</si>
  <si>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</si>
  <si>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</si>
  <si>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</si>
  <si>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</si>
  <si>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</si>
  <si>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</si>
  <si>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</si>
  <si>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</si>
  <si>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</si>
  <si>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</si>
  <si>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</si>
  <si>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</si>
  <si>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</si>
  <si>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</si>
  <si>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</si>
  <si>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</si>
  <si>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</si>
  <si>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</si>
  <si>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</si>
  <si>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</si>
  <si>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</si>
  <si>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</si>
  <si>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</si>
  <si>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</si>
  <si>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</si>
  <si>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</si>
  <si>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</si>
  <si>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</si>
  <si>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</si>
  <si>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</si>
  <si>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</si>
  <si>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</si>
  <si>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</si>
  <si>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</si>
  <si>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</si>
  <si>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</si>
  <si>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</si>
  <si>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</si>
  <si>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</si>
  <si>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</si>
  <si>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</si>
  <si>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</si>
  <si>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</si>
  <si>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</si>
  <si>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</si>
  <si>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</si>
  <si>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</si>
  <si>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</si>
  <si>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</si>
  <si>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</si>
  <si>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</si>
  <si>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</si>
  <si>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</si>
  <si>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</si>
  <si>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</si>
  <si>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</si>
  <si>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</si>
  <si>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</si>
  <si>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</si>
  <si>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</si>
  <si>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</si>
  <si>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</si>
  <si>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</si>
  <si>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</si>
  <si>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</si>
  <si>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</si>
  <si>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</si>
  <si>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</si>
  <si>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</si>
  <si>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</si>
  <si>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</si>
  <si>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</si>
  <si>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</si>
  <si>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</si>
  <si>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</si>
  <si>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</si>
  <si>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</si>
  <si>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</si>
  <si>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</si>
  <si>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</si>
  <si>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</si>
  <si>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</si>
  <si>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</si>
  <si>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</si>
  <si>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</si>
  <si>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</si>
  <si>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</si>
  <si>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</si>
  <si>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</si>
  <si>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</si>
  <si>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</si>
  <si>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</si>
  <si>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</si>
  <si>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</si>
  <si>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</si>
  <si>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</si>
  <si>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</si>
  <si>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</si>
  <si>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</si>
  <si>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</si>
  <si>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</si>
  <si>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</si>
  <si>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</si>
  <si>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</si>
  <si>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</si>
  <si>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</si>
  <si>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</si>
  <si>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</si>
  <si>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</si>
  <si>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</si>
  <si>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</si>
  <si>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</si>
  <si>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</si>
  <si>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</si>
  <si>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</si>
  <si>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</si>
  <si>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</si>
  <si>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</si>
  <si>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</si>
  <si>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</si>
  <si>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</si>
  <si>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</si>
  <si>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</si>
  <si>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</si>
  <si>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</si>
  <si>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</si>
  <si>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</si>
  <si>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</si>
  <si>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</si>
  <si>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</si>
  <si>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</si>
  <si>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</si>
  <si>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</si>
  <si>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</si>
  <si>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</si>
  <si>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</si>
  <si>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</si>
  <si>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</si>
  <si>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</si>
  <si>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</si>
  <si>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</si>
  <si>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</si>
  <si>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</si>
  <si>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</si>
  <si>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</si>
  <si>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</si>
  <si>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</si>
  <si>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</si>
  <si>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</si>
  <si>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</si>
  <si>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</si>
  <si>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</si>
  <si>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</si>
  <si>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</si>
  <si>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</si>
  <si>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</si>
  <si>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</si>
  <si>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</si>
  <si>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</si>
  <si>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</si>
  <si>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</si>
  <si>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</si>
  <si>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</si>
  <si>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</si>
  <si>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</si>
  <si>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</si>
  <si>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</si>
  <si>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</si>
  <si>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</si>
  <si>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</si>
  <si>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</si>
  <si>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</si>
  <si>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</si>
  <si>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</si>
  <si>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</si>
  <si>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</si>
  <si>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</si>
  <si>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</si>
  <si>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</si>
  <si>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</si>
  <si>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</si>
  <si>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</si>
  <si>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</si>
  <si>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</si>
  <si>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</si>
  <si>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</si>
  <si>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</si>
  <si>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</si>
  <si>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</si>
  <si>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</si>
  <si>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</si>
  <si>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</si>
  <si>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</si>
  <si>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</si>
  <si>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</si>
  <si>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</si>
  <si>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</si>
  <si>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</si>
  <si>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</si>
  <si>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</si>
  <si>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</si>
  <si>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</si>
  <si>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</si>
  <si>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</si>
  <si>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</si>
  <si>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</si>
  <si>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</si>
  <si>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</si>
  <si>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</si>
  <si>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</si>
  <si>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</si>
  <si>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</si>
  <si>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</si>
  <si>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</si>
  <si>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</si>
  <si>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</si>
  <si>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</si>
  <si>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</si>
  <si>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</si>
  <si>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</si>
  <si>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</si>
  <si>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</si>
  <si>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</si>
  <si>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</si>
  <si>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</si>
  <si>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</si>
  <si>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</si>
  <si>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</si>
  <si>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</si>
  <si>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</si>
  <si>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</si>
  <si>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</si>
  <si>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</si>
  <si>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</si>
  <si>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</si>
  <si>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</si>
  <si>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</si>
  <si>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</si>
  <si>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</si>
  <si>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</si>
  <si>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</si>
  <si>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</si>
  <si>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</si>
  <si>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</si>
  <si>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</si>
  <si>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</si>
  <si>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</si>
  <si>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</si>
  <si>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</si>
  <si>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</si>
  <si>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</si>
  <si>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</si>
  <si>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</si>
  <si>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</si>
  <si>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</si>
  <si>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</si>
  <si>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</si>
  <si>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</si>
  <si>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</si>
  <si>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</si>
  <si>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</si>
  <si>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</si>
  <si>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</si>
  <si>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</si>
  <si>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</si>
  <si>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</si>
  <si>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</si>
  <si>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</si>
  <si>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</si>
  <si>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</si>
  <si>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</si>
  <si>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</si>
  <si>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</si>
  <si>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</si>
  <si>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</si>
  <si>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</si>
  <si>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</si>
  <si>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</si>
  <si>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</si>
  <si>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</si>
  <si>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</si>
  <si>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</si>
  <si>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</si>
  <si>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</si>
  <si>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</si>
  <si>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</si>
  <si>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</si>
  <si>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</si>
  <si>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</si>
  <si>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</si>
  <si>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</si>
  <si>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</si>
  <si>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</si>
  <si>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</si>
  <si>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</si>
  <si>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</si>
  <si>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</si>
  <si>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</si>
  <si>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</si>
  <si>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</si>
  <si>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</si>
  <si>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</si>
  <si>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</si>
  <si>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</si>
  <si>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</si>
  <si>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</si>
  <si>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</si>
  <si>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</si>
  <si>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</si>
  <si>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</si>
  <si>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</si>
  <si>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</si>
  <si>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</si>
  <si>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</si>
  <si>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</si>
  <si>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</si>
  <si>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</si>
  <si>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</si>
  <si>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</si>
  <si>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</si>
  <si>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</si>
  <si>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</si>
  <si>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</si>
  <si>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</si>
  <si>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</si>
  <si>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</si>
  <si>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</si>
  <si>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</si>
  <si>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</si>
  <si>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</si>
  <si>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</si>
  <si>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</si>
  <si>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</si>
  <si>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</si>
  <si>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</si>
  <si>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</si>
  <si>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</si>
  <si>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</si>
  <si>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</si>
  <si>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</si>
  <si>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</si>
  <si>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</si>
  <si>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</si>
  <si>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</si>
  <si>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</si>
  <si>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</si>
  <si>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</si>
  <si>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</si>
  <si>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</si>
  <si>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</si>
  <si>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</si>
  <si>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</si>
  <si>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</si>
  <si>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</si>
  <si>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</si>
  <si>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</si>
  <si>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</si>
  <si>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</si>
  <si>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</si>
  <si>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</si>
  <si>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</si>
  <si>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</si>
  <si>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</si>
  <si>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</si>
  <si>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</si>
  <si>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</si>
  <si>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</si>
  <si>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</si>
  <si>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</si>
  <si>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</si>
  <si>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</si>
  <si>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</si>
  <si>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</si>
  <si>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</si>
  <si>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</si>
  <si>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</si>
  <si>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</si>
  <si>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</si>
  <si>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</si>
  <si>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</si>
  <si>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</si>
  <si>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</si>
  <si>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</si>
  <si>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</si>
  <si>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</si>
  <si>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</si>
  <si>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</si>
  <si>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</si>
  <si>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</si>
  <si>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</si>
  <si>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</si>
  <si>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</si>
  <si>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</si>
  <si>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</si>
  <si>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</si>
  <si>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</si>
  <si>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</si>
  <si>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</si>
  <si>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</si>
  <si>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</si>
  <si>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</si>
  <si>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</si>
  <si>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</si>
  <si>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</si>
  <si>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</si>
  <si>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</si>
  <si>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</si>
  <si>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</si>
  <si>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</si>
  <si>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</si>
  <si>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</si>
  <si>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</si>
  <si>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</si>
  <si>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</si>
  <si>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</si>
  <si>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</si>
  <si>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</si>
  <si>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</si>
  <si>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</si>
  <si>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</si>
  <si>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</si>
  <si>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</si>
  <si>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</si>
  <si>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</si>
  <si>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</si>
  <si>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</si>
  <si>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</si>
  <si>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</si>
  <si>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</si>
  <si>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</si>
  <si>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</si>
  <si>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</si>
  <si>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</si>
  <si>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</si>
  <si>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</si>
  <si>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</si>
  <si>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</si>
  <si>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</si>
  <si>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</si>
  <si>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</si>
  <si>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</si>
  <si>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</si>
  <si>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</si>
  <si>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</si>
  <si>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</si>
  <si>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</si>
  <si>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</si>
  <si>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</si>
  <si>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</si>
  <si>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</si>
  <si>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</si>
  <si>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</si>
  <si>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</si>
  <si>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</si>
  <si>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</si>
  <si>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</si>
  <si>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</si>
  <si>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</si>
  <si>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</si>
  <si>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</si>
  <si>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</si>
  <si>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</si>
  <si>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</si>
  <si>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</si>
  <si>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</si>
  <si>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</si>
  <si>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</si>
  <si>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</si>
  <si>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</si>
  <si>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</si>
  <si>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</si>
  <si>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</si>
  <si>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</si>
  <si>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</si>
  <si>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</si>
  <si>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</si>
  <si>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</si>
  <si>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</si>
  <si>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</si>
  <si>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</si>
  <si>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</si>
  <si>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</si>
  <si>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</si>
  <si>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</si>
  <si>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</si>
  <si>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</si>
  <si>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</si>
  <si>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</si>
  <si>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</si>
  <si>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</si>
  <si>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</si>
  <si>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</si>
  <si>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</si>
  <si>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</si>
  <si>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</si>
  <si>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</si>
  <si>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</si>
  <si>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</si>
  <si>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</si>
  <si>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</si>
  <si>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</si>
  <si>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</si>
  <si>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</si>
  <si>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</si>
  <si>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</si>
  <si>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</si>
  <si>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</si>
  <si>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</si>
  <si>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</si>
  <si>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</si>
  <si>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</si>
  <si>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</si>
  <si>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</si>
  <si>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</si>
  <si>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</si>
  <si>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</si>
  <si>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</si>
  <si>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</si>
  <si>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</si>
  <si>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</si>
  <si>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</si>
  <si>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</si>
  <si>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</si>
  <si>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</si>
  <si>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</si>
  <si>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</si>
  <si>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</si>
  <si>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</si>
  <si>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</si>
  <si>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</si>
  <si>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</si>
  <si>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</si>
  <si>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</si>
  <si>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</si>
  <si>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</si>
  <si>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</si>
  <si>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</si>
  <si>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</si>
  <si>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</si>
  <si>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</si>
  <si>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</si>
  <si>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</si>
  <si>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</si>
  <si>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</si>
  <si>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</si>
  <si>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</si>
  <si>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</si>
  <si>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</si>
  <si>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</si>
  <si>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</si>
  <si>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</si>
  <si>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</si>
  <si>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</si>
  <si>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</si>
  <si>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</si>
  <si>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</si>
  <si>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</si>
  <si>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</si>
  <si>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</si>
  <si>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</si>
  <si>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</si>
  <si>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</si>
  <si>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</si>
  <si>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</si>
  <si>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</si>
  <si>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</si>
  <si>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</si>
  <si>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</si>
  <si>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</si>
  <si>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</si>
  <si>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</si>
  <si>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</si>
  <si>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</si>
  <si>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</si>
  <si>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</si>
  <si>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</si>
  <si>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</si>
  <si>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</si>
  <si>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</si>
  <si>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</si>
  <si>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</si>
  <si>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</si>
  <si>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</si>
  <si>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</si>
  <si>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</si>
  <si>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</si>
  <si>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</si>
  <si>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</si>
  <si>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</si>
  <si>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</si>
  <si>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</si>
  <si>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</si>
  <si>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</si>
  <si>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</si>
  <si>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</si>
  <si>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</si>
  <si>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</si>
  <si>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</si>
  <si>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</si>
  <si>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</si>
  <si>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</si>
  <si>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</si>
  <si>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</si>
  <si>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</si>
  <si>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</si>
  <si>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</si>
  <si>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</si>
  <si>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</si>
  <si>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</si>
  <si>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</si>
  <si>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</si>
  <si>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</si>
  <si>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</si>
  <si>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</si>
  <si>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</si>
  <si>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</si>
  <si>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</si>
  <si>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</si>
  <si>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</si>
  <si>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</si>
  <si>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</si>
  <si>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</si>
  <si>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</si>
  <si>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</si>
  <si>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</si>
  <si>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</si>
  <si>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</si>
  <si>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</si>
  <si>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</si>
  <si>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</si>
  <si>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</si>
  <si>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</si>
  <si>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</si>
  <si>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</si>
  <si>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</si>
  <si>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</si>
  <si>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</si>
  <si>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</si>
  <si>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</si>
  <si>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</si>
  <si>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</si>
  <si>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</si>
  <si>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</si>
  <si>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</si>
  <si>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</si>
  <si>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</si>
  <si>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</si>
  <si>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</si>
  <si>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</si>
  <si>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</si>
  <si>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</si>
  <si>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</si>
  <si>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</si>
  <si>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</si>
  <si>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</si>
  <si>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</si>
  <si>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</si>
  <si>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</si>
  <si>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</si>
  <si>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</si>
  <si>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</si>
  <si>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</si>
  <si>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</si>
  <si>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</si>
  <si>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</si>
  <si>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</si>
  <si>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</si>
  <si>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</si>
  <si>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</si>
  <si>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</si>
  <si>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</si>
  <si>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</si>
  <si>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</si>
  <si>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</si>
  <si>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</si>
  <si>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</si>
  <si>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</si>
  <si>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</si>
  <si>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</si>
  <si>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</si>
  <si>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</si>
  <si>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</si>
  <si>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</si>
  <si>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</si>
  <si>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</si>
  <si>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</si>
  <si>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</si>
  <si>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</si>
  <si>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</si>
  <si>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</si>
  <si>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</si>
  <si>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</si>
  <si>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</si>
  <si>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</si>
  <si>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</si>
  <si>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</si>
  <si>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</si>
  <si>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</si>
  <si>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</si>
  <si>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</si>
  <si>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</si>
  <si>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</si>
  <si>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</si>
  <si>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</si>
  <si>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</si>
  <si>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</si>
  <si>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</si>
  <si>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</si>
  <si>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</si>
  <si>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</si>
  <si>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</si>
  <si>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</si>
  <si>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</si>
  <si>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</si>
  <si>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</si>
  <si>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</si>
  <si>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</si>
  <si>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</si>
  <si>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</si>
  <si>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</si>
  <si>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</si>
  <si>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</si>
  <si>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</si>
  <si>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</si>
  <si>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</si>
  <si>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</si>
  <si>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</si>
  <si>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</si>
  <si>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</si>
  <si>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</si>
  <si>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</si>
  <si>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</si>
  <si>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</si>
  <si>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</si>
  <si>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</si>
  <si>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</si>
  <si>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</si>
  <si>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</si>
  <si>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</si>
  <si>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</si>
  <si>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</si>
  <si>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</si>
  <si>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</si>
  <si>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</si>
  <si>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</si>
  <si>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</si>
  <si>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</si>
  <si>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</si>
  <si>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</si>
  <si>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</si>
  <si>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</si>
  <si>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</si>
  <si>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</si>
  <si>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</si>
  <si>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</si>
  <si>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</si>
  <si>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</si>
  <si>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</si>
  <si>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</si>
  <si>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</si>
  <si>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</si>
  <si>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</si>
  <si>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</si>
  <si>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</si>
  <si>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</si>
  <si>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</si>
  <si>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</si>
  <si>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</si>
  <si>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</si>
  <si>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</si>
  <si>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</si>
  <si>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</si>
  <si>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</si>
  <si>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</si>
  <si>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</si>
  <si>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</si>
  <si>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</si>
  <si>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</si>
  <si>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</si>
  <si>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</si>
  <si>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</si>
  <si>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</si>
  <si>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</si>
  <si>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</si>
  <si>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</si>
  <si>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</si>
  <si>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</si>
  <si>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</si>
  <si>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</si>
  <si>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</si>
  <si>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</si>
  <si>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</si>
  <si>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</si>
  <si>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</si>
  <si>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</si>
  <si>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</si>
  <si>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</si>
  <si>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</si>
  <si>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</si>
  <si>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</si>
  <si>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</si>
  <si>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</si>
  <si>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</si>
  <si>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</si>
  <si>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</si>
  <si>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</si>
  <si>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</si>
  <si>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</si>
  <si>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</si>
  <si>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</si>
  <si>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</si>
  <si>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</si>
  <si>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</si>
  <si>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</si>
  <si>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</si>
  <si>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</si>
  <si>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</si>
  <si>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</si>
  <si>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</si>
  <si>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</si>
  <si>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</si>
  <si>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</si>
  <si>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</si>
  <si>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</si>
  <si>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</si>
  <si>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</si>
  <si>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</si>
  <si>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</si>
  <si>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</si>
  <si>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</si>
  <si>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</si>
  <si>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</si>
  <si>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</si>
  <si>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</si>
  <si>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</si>
  <si>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</si>
  <si>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</si>
  <si>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</si>
  <si>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</si>
  <si>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</si>
  <si>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</si>
  <si>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</si>
  <si>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</si>
  <si>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</si>
  <si>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</si>
  <si>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</si>
  <si>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</si>
  <si>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</si>
  <si>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</si>
  <si>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</si>
  <si>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</si>
  <si>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</si>
  <si>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</si>
  <si>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</si>
  <si>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</si>
  <si>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</si>
  <si>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</si>
  <si>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</si>
  <si>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</si>
  <si>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</si>
  <si>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</si>
  <si>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</si>
  <si>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</si>
  <si>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</si>
  <si>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</si>
  <si>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</si>
  <si>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</si>
  <si>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</si>
  <si>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</si>
  <si>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</si>
  <si>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</si>
  <si>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</si>
  <si>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</si>
  <si>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</si>
  <si>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</si>
  <si>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</si>
  <si>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</si>
  <si>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</si>
  <si>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</si>
  <si>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</si>
  <si>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</si>
  <si>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</si>
  <si>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</si>
  <si>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</si>
  <si>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</si>
  <si>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</si>
  <si>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</si>
  <si>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</si>
  <si>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</si>
  <si>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</si>
  <si>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</si>
  <si>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</si>
  <si>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</si>
  <si>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</si>
  <si>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</si>
  <si>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</si>
  <si>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</si>
  <si>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</si>
  <si>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</si>
  <si>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</si>
  <si>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</si>
  <si>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</si>
  <si>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</si>
  <si>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</si>
  <si>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</si>
  <si>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</si>
  <si>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</si>
  <si>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</si>
  <si>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</si>
  <si>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</si>
  <si>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</si>
  <si>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</si>
  <si>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</si>
  <si>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</si>
  <si>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</si>
  <si>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</si>
  <si>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</si>
  <si>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</si>
  <si>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</si>
  <si>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</si>
  <si>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</si>
  <si>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</si>
  <si>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</si>
  <si>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</si>
  <si>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</si>
  <si>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</si>
  <si>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</si>
  <si>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</si>
  <si>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</si>
  <si>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</si>
  <si>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</si>
  <si>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</si>
  <si>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</si>
  <si>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</si>
  <si>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</si>
  <si>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</si>
  <si>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</si>
  <si>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</si>
  <si>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</si>
  <si>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</si>
  <si>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</si>
  <si>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</si>
  <si>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</si>
  <si>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</si>
  <si>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</si>
  <si>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</si>
  <si>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</si>
  <si>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</si>
  <si>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</si>
  <si>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</si>
  <si>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</si>
  <si>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</si>
  <si>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</si>
  <si>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</si>
  <si>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</si>
  <si>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</si>
  <si>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</si>
  <si>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</si>
  <si>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</si>
  <si>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</si>
  <si>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</si>
  <si>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</si>
  <si>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</si>
  <si>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</si>
  <si>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</si>
  <si>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</si>
  <si>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</si>
  <si>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</si>
  <si>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</si>
  <si>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</si>
  <si>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</si>
  <si>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</si>
  <si>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</si>
  <si>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</si>
  <si>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</si>
  <si>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</si>
  <si>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</si>
  <si>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</si>
  <si>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</si>
  <si>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</si>
  <si>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</si>
  <si>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</si>
  <si>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</si>
  <si>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</si>
  <si>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</si>
  <si>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</si>
  <si>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</si>
  <si>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</si>
  <si>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</si>
  <si>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</si>
  <si>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</si>
  <si>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</si>
  <si>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</si>
  <si>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</si>
  <si>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</si>
  <si>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</si>
  <si>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</si>
  <si>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</si>
  <si>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</si>
  <si>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</si>
  <si>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</si>
  <si>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</si>
  <si>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</si>
  <si>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</si>
  <si>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</si>
  <si>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</si>
  <si>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</si>
  <si>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</si>
  <si>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</si>
  <si>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</si>
  <si>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</si>
  <si>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</si>
  <si>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</si>
  <si>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</si>
  <si>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</si>
  <si>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</si>
  <si>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</si>
  <si>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</si>
  <si>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</si>
  <si>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</si>
  <si>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</si>
  <si>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</si>
  <si>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</si>
  <si>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</si>
  <si>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</si>
  <si>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</si>
  <si>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</si>
  <si>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</si>
  <si>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</si>
  <si>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</si>
  <si>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</si>
  <si>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</si>
  <si>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</si>
  <si>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</si>
  <si>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</si>
  <si>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</si>
  <si>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</si>
  <si>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</si>
  <si>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</si>
  <si>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</si>
  <si>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</si>
  <si>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</si>
  <si>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</si>
  <si>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</si>
  <si>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</si>
  <si>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</si>
  <si>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</si>
  <si>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</si>
  <si>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</si>
  <si>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</si>
  <si>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</si>
  <si>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</si>
  <si>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</si>
  <si>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</si>
  <si>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</si>
  <si>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</si>
  <si>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</si>
  <si>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</si>
  <si>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</si>
  <si>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</si>
  <si>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</si>
  <si>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</si>
  <si>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</si>
  <si>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</si>
  <si>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</si>
  <si>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</si>
  <si>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</si>
  <si>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</si>
  <si>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</si>
  <si>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</si>
  <si>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</si>
  <si>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</si>
  <si>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</si>
  <si>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</si>
  <si>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</si>
  <si>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</si>
  <si>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</si>
  <si>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</si>
  <si>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</si>
  <si>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</si>
  <si>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</si>
  <si>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</si>
  <si>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</si>
  <si>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</si>
  <si>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</si>
  <si>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</si>
  <si>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</si>
  <si>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</si>
  <si>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</si>
  <si>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</si>
  <si>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</si>
  <si>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</si>
  <si>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</si>
  <si>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</si>
  <si>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</si>
  <si>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</si>
  <si>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</si>
  <si>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</si>
  <si>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</si>
  <si>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</si>
  <si>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</si>
  <si>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</si>
  <si>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</si>
  <si>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</si>
  <si>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</si>
  <si>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</si>
  <si>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</si>
  <si>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</si>
  <si>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</si>
  <si>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</si>
  <si>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</si>
  <si>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</si>
  <si>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</si>
  <si>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</si>
  <si>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</si>
  <si>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</si>
  <si>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</si>
  <si>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</si>
  <si>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</si>
  <si>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</si>
  <si>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</si>
  <si>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</si>
  <si>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</si>
  <si>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</si>
  <si>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</si>
  <si>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</si>
  <si>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</si>
  <si>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</si>
  <si>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</si>
  <si>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</si>
  <si>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</si>
  <si>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</si>
  <si>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</si>
  <si>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</si>
  <si>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</si>
  <si>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</si>
  <si>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</si>
  <si>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</si>
  <si>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</si>
  <si>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</si>
  <si>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</si>
  <si>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</si>
  <si>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</si>
  <si>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</si>
  <si>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</si>
  <si>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</si>
  <si>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</si>
  <si>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</si>
  <si>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</si>
  <si>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</si>
  <si>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</si>
  <si>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</si>
  <si>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</si>
  <si>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</si>
  <si>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</si>
  <si>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</si>
  <si>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</si>
  <si>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</si>
  <si>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</si>
  <si>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</si>
  <si>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</si>
  <si>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</si>
  <si>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</si>
  <si>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</si>
  <si>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</si>
  <si>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</si>
  <si>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</si>
  <si>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</si>
  <si>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</si>
  <si>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</si>
  <si>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</si>
  <si>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</si>
  <si>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</si>
  <si>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</si>
  <si>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</si>
  <si>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</si>
  <si>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</si>
  <si>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</si>
  <si>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</si>
  <si>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</si>
  <si>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</si>
  <si>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</si>
  <si>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</si>
  <si>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</si>
  <si>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</si>
  <si>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</si>
  <si>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</si>
  <si>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</si>
  <si>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</si>
  <si>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</si>
  <si>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</si>
  <si>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</si>
  <si>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</si>
  <si>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</si>
  <si>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</si>
  <si>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</si>
  <si>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</si>
  <si>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</si>
  <si>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</si>
  <si>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</si>
  <si>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</si>
  <si>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</si>
  <si>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</si>
  <si>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</si>
  <si>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</si>
  <si>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</si>
  <si>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</si>
  <si>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</si>
  <si>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</si>
  <si>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</si>
  <si>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</si>
  <si>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</si>
  <si>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</si>
  <si>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</si>
  <si>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</si>
  <si>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</si>
  <si>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</si>
  <si>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</si>
  <si>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</si>
  <si>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</si>
  <si>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</si>
  <si>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</si>
  <si>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</si>
  <si>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</si>
  <si>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</si>
  <si>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</si>
  <si>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</si>
  <si>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</si>
  <si>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</si>
  <si>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</si>
  <si>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</si>
  <si>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</si>
  <si>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</si>
  <si>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</si>
  <si>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</si>
  <si>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</si>
  <si>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</si>
  <si>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</si>
  <si>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</si>
  <si>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</si>
  <si>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</si>
  <si>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</si>
  <si>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</si>
  <si>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</si>
  <si>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</si>
  <si>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</si>
  <si>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</si>
  <si>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</si>
  <si>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</si>
  <si>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</si>
  <si>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</si>
  <si>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</si>
  <si>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</si>
  <si>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</si>
  <si>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</si>
  <si>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</si>
  <si>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</si>
  <si>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</si>
  <si>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</si>
  <si>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</si>
  <si>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</si>
  <si>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</si>
  <si>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</si>
  <si>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</si>
  <si>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</si>
  <si>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</si>
  <si>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</si>
  <si>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</si>
  <si>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</si>
  <si>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</si>
  <si>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</si>
  <si>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</si>
  <si>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</si>
  <si>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</si>
  <si>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</si>
  <si>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</si>
  <si>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</si>
  <si>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</si>
  <si>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</si>
  <si>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</si>
  <si>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</si>
  <si>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</si>
  <si>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</si>
  <si>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</si>
  <si>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</si>
  <si>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</si>
  <si>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</si>
  <si>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</si>
  <si>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</si>
  <si>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</si>
  <si>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</si>
  <si>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</si>
  <si>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</si>
  <si>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</si>
  <si>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</si>
  <si>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</si>
  <si>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</si>
  <si>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</si>
  <si>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</si>
  <si>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</si>
  <si>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</si>
  <si>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</si>
  <si>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</si>
  <si>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</si>
  <si>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</si>
  <si>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</si>
  <si>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</si>
  <si>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</si>
  <si>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</si>
  <si>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</si>
  <si>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</si>
  <si>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</si>
  <si>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</si>
  <si>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</si>
  <si>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</si>
  <si>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</si>
  <si>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</si>
  <si>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</si>
  <si>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</si>
  <si>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</si>
  <si>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</si>
  <si>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</si>
  <si>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</si>
  <si>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</si>
  <si>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</si>
  <si>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</si>
  <si>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</si>
  <si>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</si>
  <si>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</si>
  <si>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</si>
  <si>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</si>
  <si>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</si>
  <si>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</si>
  <si>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</si>
  <si>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</si>
  <si>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</si>
  <si>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</si>
  <si>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</si>
  <si>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</si>
  <si>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</si>
  <si>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</si>
  <si>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</si>
  <si>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</si>
  <si>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</si>
  <si>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</si>
  <si>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</si>
  <si>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</si>
  <si>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</si>
  <si>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</si>
  <si>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</si>
  <si>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</si>
  <si>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</si>
  <si>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</si>
  <si>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</si>
  <si>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</si>
  <si>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</si>
  <si>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</si>
  <si>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</si>
  <si>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</si>
  <si>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</si>
  <si>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</si>
  <si>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</si>
  <si>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</si>
  <si>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</si>
  <si>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</si>
  <si>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</si>
  <si>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</si>
  <si>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</si>
  <si>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</si>
  <si>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</si>
  <si>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</si>
  <si>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</si>
  <si>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</si>
  <si>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</si>
  <si>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</si>
  <si>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</si>
  <si>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</si>
  <si>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</si>
  <si>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</si>
  <si>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</si>
  <si>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</si>
  <si>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</si>
  <si>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</si>
  <si>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</si>
  <si>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</si>
  <si>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</si>
  <si>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</si>
  <si>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</si>
  <si>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</si>
  <si>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</si>
  <si>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</si>
  <si>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</si>
  <si>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</si>
  <si>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</si>
  <si>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</si>
  <si>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</si>
  <si>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</si>
  <si>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</si>
  <si>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</si>
  <si>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</si>
  <si>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</si>
  <si>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</si>
  <si>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</si>
  <si>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</si>
  <si>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</si>
  <si>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</si>
  <si>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</si>
  <si>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</si>
  <si>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</si>
  <si>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</si>
  <si>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</si>
  <si>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</si>
  <si>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</si>
  <si>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</si>
  <si>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</si>
  <si>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</si>
  <si>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</si>
  <si>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</si>
  <si>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</si>
  <si>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</si>
  <si>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</si>
  <si>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</si>
  <si>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</si>
  <si>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</si>
  <si>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</si>
  <si>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</si>
  <si>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</si>
  <si>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</si>
  <si>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</si>
  <si>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</si>
  <si>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</si>
  <si>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</si>
  <si>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</si>
  <si>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</si>
  <si>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</si>
  <si>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</si>
  <si>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</si>
  <si>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</si>
  <si>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</si>
  <si>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</si>
  <si>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</si>
  <si>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</si>
  <si>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</si>
  <si>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</si>
  <si>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</si>
  <si>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</si>
  <si>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</si>
  <si>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</si>
  <si>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</si>
  <si>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</si>
  <si>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</si>
  <si>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</si>
  <si>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</si>
  <si>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</si>
  <si>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</si>
  <si>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</si>
  <si>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</si>
  <si>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</si>
  <si>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</si>
  <si>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</si>
  <si>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</si>
  <si>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</si>
  <si>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</si>
  <si>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</si>
  <si>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</si>
  <si>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</si>
  <si>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</si>
  <si>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</si>
  <si>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</si>
  <si>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</si>
  <si>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</si>
  <si>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</si>
  <si>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</si>
  <si>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</si>
  <si>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</si>
  <si>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</si>
  <si>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</si>
  <si>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</si>
  <si>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</si>
  <si>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</si>
  <si>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</si>
  <si>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</si>
  <si>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</si>
  <si>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</si>
  <si>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</si>
  <si>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</si>
  <si>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</si>
  <si>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</si>
  <si>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</si>
  <si>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</si>
  <si>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</si>
  <si>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</si>
  <si>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</si>
  <si>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</si>
  <si>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</si>
  <si>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</si>
  <si>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</si>
  <si>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</si>
  <si>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</si>
  <si>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</si>
  <si>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</si>
  <si>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</si>
  <si>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</si>
  <si>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</si>
  <si>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</si>
  <si>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</si>
  <si>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</si>
  <si>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</si>
  <si>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</si>
  <si>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</si>
  <si>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</si>
  <si>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</si>
  <si>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</si>
  <si>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</si>
  <si>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</si>
  <si>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</si>
  <si>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</si>
  <si>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</si>
  <si>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</si>
  <si>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</si>
  <si>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</si>
  <si>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</si>
  <si>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</si>
  <si>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</si>
  <si>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</si>
  <si>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</si>
  <si>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</si>
  <si>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</si>
  <si>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</si>
  <si>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</si>
  <si>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</si>
  <si>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</si>
  <si>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</si>
  <si>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</si>
  <si>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</si>
  <si>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</si>
  <si>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</si>
  <si>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</si>
  <si>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</si>
  <si>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</si>
  <si>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</si>
  <si>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</si>
  <si>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</si>
  <si>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</si>
  <si>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</si>
  <si>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</si>
  <si>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</si>
  <si>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</si>
  <si>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</si>
  <si>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</si>
  <si>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</si>
  <si>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</si>
  <si>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</si>
  <si>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</si>
  <si>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</si>
  <si>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</si>
  <si>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</si>
  <si>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</si>
  <si>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</si>
  <si>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</si>
  <si>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</si>
  <si>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</si>
  <si>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</si>
  <si>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</si>
  <si>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</si>
  <si>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</si>
  <si>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</si>
  <si>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</si>
  <si>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</si>
  <si>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</si>
  <si>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</si>
  <si>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</si>
  <si>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</si>
  <si>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</si>
  <si>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</si>
  <si>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</si>
  <si>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</si>
  <si>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</si>
  <si>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</si>
  <si>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</si>
  <si>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</si>
  <si>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</si>
  <si>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</si>
  <si>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</si>
  <si>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</si>
  <si>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</si>
  <si>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</si>
  <si>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</si>
  <si>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</si>
  <si>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</si>
  <si>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</si>
  <si>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</si>
  <si>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</si>
  <si>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</si>
  <si>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</si>
  <si>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</si>
  <si>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</si>
  <si>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</si>
  <si>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</si>
  <si>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</si>
  <si>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</si>
  <si>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</si>
  <si>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</si>
  <si>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</si>
  <si>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</si>
  <si>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</si>
  <si>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</si>
  <si>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</si>
  <si>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</si>
  <si>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</si>
  <si>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</si>
  <si>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</si>
  <si>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</si>
  <si>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</si>
  <si>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</si>
  <si>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</si>
  <si>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</si>
  <si>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</si>
  <si>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</si>
  <si>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</si>
  <si>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</si>
  <si>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</si>
  <si>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</si>
  <si>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</si>
  <si>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</si>
  <si>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</si>
  <si>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</si>
  <si>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</si>
  <si>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</si>
  <si>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</si>
  <si>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</si>
  <si>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</si>
  <si>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</si>
  <si>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</si>
  <si>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</si>
  <si>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</si>
  <si>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</si>
  <si>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</si>
  <si>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</si>
  <si>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</si>
  <si>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</si>
  <si>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</si>
  <si>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</si>
  <si>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</si>
  <si>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</si>
  <si>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</si>
  <si>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</si>
  <si>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</si>
  <si>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</si>
  <si>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</si>
  <si>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</si>
  <si>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</si>
  <si>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</si>
  <si>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</si>
  <si>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</si>
  <si>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</si>
  <si>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</si>
  <si>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</si>
  <si>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</si>
  <si>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</si>
  <si>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</si>
  <si>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</si>
  <si>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</si>
  <si>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</si>
  <si>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</si>
  <si>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</si>
  <si>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</si>
  <si>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</si>
  <si>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</si>
  <si>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</si>
  <si>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</si>
  <si>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</si>
  <si>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</si>
  <si>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</si>
  <si>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</si>
  <si>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</si>
  <si>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</si>
  <si>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</si>
  <si>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</si>
  <si>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</si>
  <si>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</si>
  <si>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</si>
  <si>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</si>
  <si>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</si>
  <si>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</si>
  <si>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</si>
  <si>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</si>
  <si>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</si>
  <si>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</si>
  <si>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</si>
  <si>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</si>
  <si>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</si>
  <si>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</si>
  <si>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</si>
  <si>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</si>
  <si>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</si>
  <si>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</si>
  <si>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</si>
  <si>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</si>
  <si>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</si>
  <si>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</si>
  <si>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</si>
  <si>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</si>
  <si>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</si>
  <si>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</si>
  <si>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</si>
  <si>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</si>
  <si>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</si>
  <si>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</si>
  <si>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</si>
  <si>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</si>
  <si>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</si>
  <si>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</si>
  <si>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</si>
  <si>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</si>
  <si>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</si>
  <si>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</si>
  <si>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</si>
  <si>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</si>
  <si>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</si>
  <si>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</si>
  <si>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</si>
  <si>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</si>
  <si>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</si>
  <si>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</si>
  <si>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</si>
  <si>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</si>
  <si>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</si>
  <si>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</si>
  <si>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</si>
  <si>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</si>
  <si>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</si>
  <si>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</si>
  <si>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</si>
  <si>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</si>
  <si>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</si>
  <si>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</si>
  <si>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</si>
  <si>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</si>
  <si>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</si>
  <si>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</si>
  <si>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</si>
  <si>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</si>
  <si>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</si>
  <si>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</si>
  <si>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</si>
  <si>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</si>
  <si>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</si>
  <si>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</si>
  <si>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</si>
  <si>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</si>
  <si>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</si>
  <si>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</si>
  <si>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</si>
  <si>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</si>
  <si>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</si>
  <si>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</si>
  <si>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</si>
  <si>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</si>
  <si>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</si>
  <si>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</si>
  <si>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</si>
  <si>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</si>
  <si>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</si>
  <si>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</si>
  <si>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</si>
  <si>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</si>
  <si>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</si>
  <si>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</si>
  <si>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</si>
  <si>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</si>
  <si>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</si>
  <si>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</si>
  <si>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</si>
  <si>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</si>
  <si>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</si>
  <si>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</si>
  <si>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</si>
  <si>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</si>
  <si>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</si>
  <si>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</si>
  <si>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</si>
  <si>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</si>
  <si>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</si>
  <si>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</si>
  <si>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</si>
  <si>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</si>
  <si>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</si>
  <si>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</si>
  <si>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</si>
  <si>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</si>
  <si>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</si>
  <si>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</si>
  <si>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</si>
  <si>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</si>
  <si>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</si>
  <si>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</si>
  <si>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</si>
  <si>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</si>
  <si>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</si>
  <si>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</si>
  <si>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</si>
  <si>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</si>
  <si>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</si>
  <si>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</si>
  <si>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</si>
  <si>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</si>
  <si>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</si>
  <si>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</si>
  <si>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</si>
  <si>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</si>
  <si>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</si>
  <si>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</si>
  <si>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</si>
  <si>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</si>
  <si>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</si>
  <si>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</si>
  <si>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</si>
  <si>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</si>
  <si>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</si>
  <si>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</si>
  <si>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</si>
  <si>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</si>
  <si>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</si>
  <si>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</si>
  <si>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</si>
  <si>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</si>
  <si>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</si>
  <si>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</si>
  <si>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</si>
  <si>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</si>
  <si>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</si>
  <si>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</si>
  <si>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</si>
  <si>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</si>
  <si>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</si>
  <si>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</si>
  <si>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</si>
  <si>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</si>
  <si>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</si>
  <si>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</si>
  <si>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</si>
  <si>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</si>
  <si>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</si>
  <si>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</si>
  <si>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</si>
  <si>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</si>
  <si>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</si>
  <si>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</si>
  <si>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</si>
  <si>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</si>
  <si>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</si>
  <si>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</si>
  <si>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</si>
  <si>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</si>
  <si>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</si>
  <si>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</si>
  <si>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</si>
  <si>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</si>
  <si>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</si>
  <si>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</si>
  <si>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</si>
  <si>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</si>
  <si>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</si>
  <si>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</si>
  <si>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</si>
  <si>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</si>
  <si>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</si>
  <si>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</si>
  <si>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</si>
  <si>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</si>
  <si>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</si>
  <si>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</si>
  <si>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</si>
  <si>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</si>
  <si>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</si>
  <si>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</si>
  <si>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</si>
  <si>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</si>
  <si>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</si>
  <si>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</si>
  <si>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</si>
  <si>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</si>
  <si>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</si>
  <si>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</si>
  <si>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</si>
  <si>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</si>
  <si>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</si>
  <si>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</si>
  <si>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</si>
  <si>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</si>
  <si>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</si>
  <si>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</si>
  <si>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</si>
  <si>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</si>
  <si>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</si>
  <si>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</si>
  <si>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</si>
  <si>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</si>
  <si>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</si>
  <si>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</si>
  <si>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</si>
  <si>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</si>
  <si>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</si>
  <si>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</si>
  <si>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</si>
  <si>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</si>
  <si>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</si>
  <si>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</si>
  <si>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</si>
  <si>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</si>
  <si>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</si>
  <si>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</si>
  <si>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</si>
  <si>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</si>
  <si>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</si>
  <si>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</si>
  <si>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</si>
  <si>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</si>
  <si>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</si>
  <si>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</si>
  <si>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</si>
  <si>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</si>
  <si>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</si>
  <si>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</si>
  <si>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</si>
  <si>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</si>
  <si>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</si>
  <si>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</si>
  <si>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</si>
  <si>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</si>
  <si>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</si>
  <si>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</si>
  <si>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</si>
  <si>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</si>
  <si>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</si>
  <si>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</si>
  <si>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</si>
  <si>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</si>
  <si>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</si>
  <si>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</si>
  <si>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</si>
  <si>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</si>
  <si>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</si>
  <si>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</si>
  <si>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</si>
  <si>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</si>
  <si>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</si>
  <si>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</si>
  <si>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</si>
  <si>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</si>
  <si>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</si>
  <si>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</si>
  <si>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</si>
  <si>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</si>
  <si>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</si>
  <si>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</si>
  <si>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</si>
  <si>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</si>
  <si>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</si>
  <si>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</si>
  <si>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</si>
  <si>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</si>
  <si>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</si>
  <si>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</si>
  <si>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</si>
  <si>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</si>
  <si>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</si>
  <si>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</si>
  <si>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</si>
  <si>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</si>
  <si>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</si>
  <si>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</si>
  <si>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</si>
  <si>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</si>
  <si>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</si>
  <si>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</si>
  <si>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</si>
  <si>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</si>
  <si>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</si>
  <si>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</si>
  <si>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</si>
  <si>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</si>
  <si>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</si>
  <si>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</si>
  <si>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</si>
  <si>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</si>
  <si>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</si>
  <si>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</si>
  <si>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</si>
  <si>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</si>
  <si>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</si>
  <si>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</si>
  <si>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</si>
  <si>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</si>
  <si>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</si>
  <si>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</si>
  <si>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</si>
  <si>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</si>
  <si>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</si>
  <si>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</si>
  <si>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</si>
  <si>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</si>
  <si>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</si>
  <si>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</si>
  <si>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</si>
  <si>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</si>
  <si>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</si>
  <si>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</si>
  <si>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</si>
  <si>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</si>
  <si>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</si>
  <si>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</si>
  <si>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</si>
  <si>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</si>
  <si>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</si>
  <si>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</si>
  <si>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</si>
  <si>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</si>
  <si>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</si>
  <si>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</si>
  <si>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</si>
  <si>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</si>
  <si>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</si>
  <si>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</si>
  <si>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</si>
  <si>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</si>
  <si>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</si>
  <si>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</si>
  <si>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</si>
  <si>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</si>
  <si>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</si>
  <si>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</si>
  <si>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</si>
  <si>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</si>
  <si>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</si>
  <si>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</si>
  <si>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</si>
  <si>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</si>
  <si>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</si>
  <si>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</si>
  <si>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</si>
  <si>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</si>
  <si>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</si>
  <si>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</si>
  <si>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</si>
  <si>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</si>
  <si>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</si>
  <si>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</si>
  <si>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</si>
  <si>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</si>
  <si>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</si>
  <si>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</si>
  <si>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</si>
  <si>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</si>
  <si>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</si>
  <si>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</si>
  <si>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</si>
  <si>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</si>
  <si>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</si>
  <si>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</si>
  <si>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</si>
  <si>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</si>
  <si>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</si>
  <si>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</si>
  <si>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</si>
  <si>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</si>
  <si>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</si>
  <si>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</si>
  <si>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</si>
  <si>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</si>
  <si>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</si>
  <si>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</si>
  <si>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</si>
  <si>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</si>
  <si>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</si>
  <si>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</si>
  <si>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</si>
  <si>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</si>
  <si>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</si>
  <si>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</si>
  <si>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</si>
  <si>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</si>
  <si>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</si>
  <si>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</si>
  <si>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</si>
  <si>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</si>
  <si>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</si>
  <si>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</si>
  <si>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</si>
  <si>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</si>
  <si>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</si>
  <si>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</si>
  <si>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</si>
  <si>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</si>
  <si>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</si>
  <si>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</si>
  <si>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</si>
  <si>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</si>
  <si>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</si>
  <si>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</si>
  <si>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</si>
  <si>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</si>
  <si>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</si>
  <si>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</si>
  <si>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</si>
  <si>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</si>
  <si>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</si>
  <si>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</si>
  <si>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</si>
  <si>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</si>
  <si>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</si>
  <si>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</si>
  <si>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</si>
  <si>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</si>
  <si>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</si>
  <si>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</si>
  <si>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</si>
  <si>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</si>
  <si>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</si>
  <si>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</si>
  <si>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</si>
  <si>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</si>
  <si>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</si>
  <si>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</si>
  <si>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</si>
  <si>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</si>
  <si>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</si>
  <si>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</si>
  <si>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</si>
  <si>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</si>
  <si>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</si>
  <si>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</si>
  <si>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</si>
  <si>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</si>
  <si>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</si>
  <si>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</si>
  <si>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</si>
  <si>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</si>
  <si>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</si>
  <si>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</si>
  <si>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</si>
  <si>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</si>
  <si>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</si>
  <si>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</si>
  <si>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</si>
  <si>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</si>
  <si>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</si>
  <si>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</si>
  <si>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</si>
  <si>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</si>
  <si>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</si>
  <si>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</si>
  <si>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</si>
  <si>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</si>
  <si>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</si>
  <si>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</si>
  <si>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</si>
  <si>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</si>
  <si>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</si>
  <si>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</si>
  <si>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</si>
  <si>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</si>
  <si>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</si>
  <si>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</si>
  <si>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</si>
  <si>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</si>
  <si>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</si>
  <si>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</si>
  <si>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</si>
  <si>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</si>
  <si>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</si>
  <si>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</si>
  <si>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</si>
  <si>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</si>
  <si>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</si>
  <si>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</si>
  <si>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</si>
  <si>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</si>
  <si>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</si>
  <si>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</si>
  <si>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</si>
  <si>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</si>
  <si>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</si>
  <si>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</si>
  <si>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</si>
  <si>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</si>
  <si>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</si>
  <si>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</si>
  <si>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</si>
  <si>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</si>
  <si>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</si>
  <si>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</si>
  <si>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</si>
  <si>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</si>
  <si>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</si>
  <si>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</si>
  <si>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</si>
  <si>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</si>
  <si>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</si>
  <si>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</si>
  <si>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</si>
  <si>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</si>
  <si>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</si>
  <si>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</si>
  <si>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</si>
  <si>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</si>
  <si>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</si>
  <si>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</si>
  <si>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</si>
  <si>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</si>
  <si>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</si>
  <si>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</si>
  <si>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</si>
  <si>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</si>
  <si>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</si>
  <si>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</si>
  <si>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</si>
  <si>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</si>
  <si>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</si>
  <si>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</si>
  <si>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</si>
  <si>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</si>
  <si>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</si>
  <si>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</si>
  <si>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</si>
  <si>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</si>
  <si>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</si>
  <si>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</si>
  <si>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</si>
  <si>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</si>
  <si>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</si>
  <si>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</si>
  <si>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</si>
  <si>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</si>
  <si>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</si>
  <si>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</si>
  <si>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</si>
  <si>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</si>
  <si>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</si>
  <si>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</si>
  <si>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</si>
  <si>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</si>
  <si>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</si>
  <si>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</si>
  <si>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</si>
  <si>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</si>
  <si>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</si>
  <si>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</si>
  <si>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</si>
  <si>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</si>
  <si>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</si>
  <si>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</si>
  <si>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</si>
  <si>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</si>
  <si>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</si>
  <si>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</si>
  <si>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</si>
  <si>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</si>
  <si>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</si>
  <si>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</si>
  <si>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</si>
  <si>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</si>
  <si>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</si>
  <si>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</si>
  <si>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</si>
  <si>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</si>
  <si>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</si>
  <si>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</si>
  <si>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</si>
  <si>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</si>
  <si>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</si>
  <si>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</si>
  <si>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</si>
  <si>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</si>
  <si>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</si>
  <si>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</si>
  <si>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</si>
  <si>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</si>
  <si>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</si>
  <si>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</si>
  <si>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</si>
  <si>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</si>
  <si>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</si>
  <si>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</si>
  <si>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</si>
  <si>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</si>
  <si>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</si>
  <si>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</si>
  <si>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</si>
  <si>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</si>
  <si>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</si>
  <si>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</si>
  <si>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</si>
  <si>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</si>
  <si>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</si>
  <si>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</si>
  <si>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</si>
  <si>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</si>
  <si>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</si>
  <si>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</si>
  <si>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</si>
  <si>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</si>
  <si>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</si>
  <si>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</si>
  <si>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</si>
  <si>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</si>
  <si>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</si>
  <si>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</si>
  <si>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</si>
  <si>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</si>
  <si>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</si>
  <si>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</si>
  <si>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</si>
  <si>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</si>
  <si>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</si>
  <si>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</si>
  <si>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</si>
  <si>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</si>
  <si>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</si>
  <si>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</si>
  <si>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</si>
  <si>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</si>
  <si>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</si>
  <si>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</si>
  <si>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</si>
  <si>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</si>
  <si>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</si>
  <si>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</si>
  <si>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</si>
  <si>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</si>
  <si>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</si>
  <si>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</si>
  <si>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</si>
  <si>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</si>
  <si>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</si>
  <si>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</si>
  <si>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</si>
  <si>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</si>
  <si>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</si>
  <si>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</si>
  <si>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</si>
  <si>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</si>
  <si>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</si>
  <si>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</si>
  <si>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</si>
  <si>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</si>
  <si>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</si>
  <si>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</si>
  <si>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</si>
  <si>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</si>
  <si>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</si>
  <si>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</si>
  <si>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</si>
  <si>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</si>
  <si>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</si>
  <si>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</si>
  <si>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</si>
  <si>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</si>
  <si>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</si>
  <si>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</si>
  <si>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</si>
  <si>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</si>
  <si>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</si>
  <si>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</si>
  <si>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</si>
  <si>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</si>
  <si>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</si>
  <si>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</si>
  <si>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</si>
  <si>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</si>
  <si>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</si>
  <si>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</si>
  <si>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</si>
  <si>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</si>
  <si>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</si>
  <si>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</si>
  <si>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</si>
  <si>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</si>
  <si>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</si>
  <si>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</si>
  <si>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</si>
  <si>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</si>
  <si>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</si>
  <si>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</si>
  <si>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</si>
  <si>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</si>
  <si>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</si>
  <si>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</si>
  <si>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</si>
  <si>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</si>
  <si>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</si>
  <si>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</si>
  <si>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</si>
  <si>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</si>
  <si>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</si>
  <si>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</si>
  <si>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</si>
  <si>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</si>
  <si>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</si>
  <si>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</si>
  <si>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</si>
  <si>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</si>
  <si>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</si>
  <si>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</si>
  <si>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</si>
  <si>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</si>
  <si>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</si>
  <si>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</si>
  <si>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</si>
  <si>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</si>
  <si>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</si>
  <si>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</si>
  <si>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</si>
  <si>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</si>
  <si>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</si>
  <si>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</si>
  <si>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</si>
  <si>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</si>
  <si>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</si>
  <si>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</si>
  <si>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</si>
  <si>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</si>
  <si>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</si>
  <si>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</si>
  <si>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</si>
  <si>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</si>
  <si>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</si>
  <si>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</si>
  <si>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</si>
  <si>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</si>
  <si>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</si>
  <si>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</si>
  <si>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</si>
  <si>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</si>
  <si>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</si>
  <si>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</si>
  <si>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</si>
  <si>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</si>
  <si>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</si>
  <si>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</si>
  <si>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</si>
  <si>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</si>
  <si>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</si>
  <si>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</si>
  <si>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</si>
  <si>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</si>
  <si>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</si>
  <si>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</si>
  <si>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</si>
  <si>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</si>
  <si>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</si>
  <si>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</si>
  <si>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</si>
  <si>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</si>
  <si>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</si>
  <si>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</si>
  <si>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</si>
  <si>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</si>
  <si>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</si>
  <si>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</si>
  <si>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</si>
  <si>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</si>
  <si>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</si>
  <si>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</si>
  <si>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</si>
  <si>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</si>
  <si>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</si>
  <si>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</si>
  <si>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</si>
  <si>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</si>
  <si>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</si>
  <si>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</si>
  <si>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</si>
  <si>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</si>
  <si>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</si>
  <si>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</si>
  <si>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</si>
  <si>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</si>
  <si>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</si>
  <si>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</si>
  <si>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</si>
  <si>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</si>
  <si>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</si>
  <si>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</si>
  <si>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</si>
  <si>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</si>
  <si>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</si>
  <si>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</si>
  <si>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</si>
  <si>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</si>
  <si>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</si>
  <si>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</si>
  <si>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</si>
  <si>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</si>
  <si>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</si>
  <si>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</si>
  <si>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</si>
  <si>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</si>
  <si>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</si>
  <si>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</si>
  <si>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</si>
  <si>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</si>
  <si>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</si>
  <si>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</si>
  <si>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</si>
  <si>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</si>
  <si>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</si>
  <si>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</si>
  <si>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</si>
  <si>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</si>
  <si>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</si>
  <si>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</si>
  <si>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</si>
  <si>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</si>
  <si>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</si>
  <si>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</si>
  <si>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</si>
  <si>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</si>
  <si>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</si>
  <si>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</si>
  <si>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</si>
  <si>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</si>
  <si>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</si>
  <si>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</si>
  <si>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</si>
  <si>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</si>
  <si>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</si>
  <si>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</si>
  <si>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</si>
  <si>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</si>
  <si>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</si>
  <si>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</si>
  <si>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</si>
  <si>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</si>
  <si>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</si>
  <si>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</si>
  <si>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</si>
  <si>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</si>
  <si>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</si>
  <si>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</si>
  <si>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</si>
  <si>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</si>
  <si>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</si>
  <si>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</si>
  <si>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</si>
  <si>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</si>
  <si>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</si>
  <si>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</si>
  <si>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</si>
  <si>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</si>
  <si>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</si>
  <si>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</si>
  <si>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</si>
  <si>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</si>
  <si>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</si>
  <si>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</si>
  <si>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</si>
  <si>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</si>
  <si>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</si>
  <si>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</si>
  <si>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</si>
  <si>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</si>
  <si>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</si>
  <si>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</si>
  <si>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</si>
  <si>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</si>
  <si>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</si>
  <si>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</si>
  <si>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</si>
  <si>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</si>
  <si>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</si>
  <si>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</si>
  <si>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</si>
  <si>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</si>
  <si>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</si>
  <si>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</si>
  <si>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</si>
  <si>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</si>
  <si>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</si>
  <si>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</si>
  <si>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</si>
  <si>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</si>
  <si>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</si>
  <si>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</si>
  <si>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</si>
  <si>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</si>
  <si>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</si>
  <si>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</si>
  <si>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</si>
  <si>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</si>
  <si>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</si>
  <si>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</si>
  <si>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</si>
  <si>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</si>
  <si>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</si>
  <si>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</si>
  <si>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</si>
  <si>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</si>
  <si>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</si>
  <si>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</si>
  <si>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</si>
  <si>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</si>
  <si>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</si>
  <si>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</si>
  <si>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</si>
  <si>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</si>
  <si>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</si>
  <si>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</si>
  <si>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</si>
  <si>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</si>
  <si>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</si>
  <si>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</si>
  <si>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</si>
  <si>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</si>
  <si>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</si>
  <si>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</si>
  <si>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</si>
  <si>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</si>
  <si>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</si>
  <si>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</si>
  <si>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</si>
  <si>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</si>
  <si>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</si>
  <si>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</si>
  <si>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</si>
  <si>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</si>
  <si>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</si>
  <si>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</si>
  <si>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</si>
  <si>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</si>
  <si>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</si>
  <si>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</si>
  <si>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</si>
  <si>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</si>
  <si>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</si>
  <si>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</si>
  <si>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</si>
  <si>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</si>
  <si>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</si>
  <si>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</si>
  <si>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</si>
  <si>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</si>
  <si>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</si>
  <si>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</si>
  <si>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</si>
  <si>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</si>
  <si>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</si>
  <si>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</si>
  <si>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</si>
  <si>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</si>
  <si>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</si>
  <si>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</si>
  <si>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</si>
  <si>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</si>
  <si>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</si>
  <si>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</si>
  <si>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</si>
  <si>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</si>
  <si>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</si>
  <si>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</si>
  <si>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</si>
  <si>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</si>
  <si>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</si>
  <si>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</si>
  <si>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</si>
  <si>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</si>
  <si>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</si>
  <si>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</si>
  <si>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</si>
  <si>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</si>
  <si>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</si>
  <si>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</si>
  <si>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</si>
  <si>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</si>
  <si>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</si>
  <si>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</si>
  <si>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</si>
  <si>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</si>
  <si>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</si>
  <si>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</si>
  <si>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</si>
  <si>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</si>
  <si>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</si>
  <si>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</si>
  <si>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</si>
  <si>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</si>
  <si>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</si>
  <si>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</si>
  <si>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</si>
  <si>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</si>
  <si>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</si>
  <si>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</si>
  <si>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</si>
  <si>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</si>
  <si>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</si>
  <si>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</si>
  <si>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</si>
  <si>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</si>
  <si>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</si>
  <si>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</si>
  <si>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</si>
  <si>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</si>
  <si>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</si>
  <si>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</si>
  <si>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</si>
  <si>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</si>
  <si>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</si>
  <si>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</si>
  <si>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</si>
  <si>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</si>
  <si>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</si>
  <si>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</si>
  <si>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</si>
  <si>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</si>
  <si>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</si>
  <si>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</si>
  <si>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</si>
  <si>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</si>
  <si>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</si>
  <si>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</si>
  <si>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</si>
  <si>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</si>
  <si>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</si>
  <si>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</si>
  <si>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</si>
  <si>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</si>
  <si>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</si>
  <si>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</si>
  <si>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</si>
  <si>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</si>
  <si>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</si>
  <si>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</si>
  <si>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</si>
  <si>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</si>
  <si>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</si>
  <si>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</si>
  <si>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</si>
  <si>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</si>
  <si>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</si>
  <si>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</si>
  <si>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</si>
  <si>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</si>
  <si>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</si>
  <si>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</si>
  <si>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</si>
  <si>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</si>
  <si>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</si>
  <si>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</si>
  <si>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</si>
  <si>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</si>
  <si>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</si>
  <si>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</si>
  <si>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</si>
  <si>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</si>
  <si>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</si>
  <si>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</si>
  <si>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</si>
  <si>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</si>
  <si>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</si>
  <si>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</si>
  <si>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</si>
  <si>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</si>
  <si>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</si>
  <si>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</si>
  <si>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</si>
  <si>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</si>
  <si>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</si>
  <si>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</si>
  <si>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</si>
  <si>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</si>
  <si>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</si>
  <si>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</si>
  <si>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</si>
  <si>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</si>
  <si>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</si>
  <si>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</si>
  <si>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</si>
  <si>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</si>
  <si>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</si>
  <si>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</si>
  <si>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</si>
  <si>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</si>
  <si>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</si>
  <si>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</si>
  <si>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</si>
  <si>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</si>
  <si>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</si>
  <si>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</si>
  <si>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</si>
  <si>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</si>
  <si>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</si>
  <si>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</si>
  <si>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</si>
  <si>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</si>
  <si>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</si>
  <si>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</si>
  <si>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</si>
  <si>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</si>
  <si>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</si>
  <si>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</si>
  <si>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</si>
  <si>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</si>
  <si>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</si>
  <si>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</si>
  <si>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</si>
  <si>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</si>
  <si>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</si>
  <si>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</si>
  <si>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</si>
  <si>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</si>
  <si>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</si>
  <si>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</si>
  <si>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</si>
  <si>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</si>
  <si>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</si>
  <si>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</si>
  <si>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</si>
  <si>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</si>
  <si>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</si>
  <si>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</si>
  <si>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</si>
  <si>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</si>
  <si>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</si>
  <si>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</si>
  <si>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</si>
  <si>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</si>
  <si>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</si>
  <si>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</si>
  <si>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</si>
  <si>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</si>
  <si>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</si>
  <si>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</si>
  <si>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</si>
  <si>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</si>
  <si>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</si>
  <si>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</si>
  <si>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</si>
  <si>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</si>
  <si>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</si>
  <si>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</si>
  <si>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</si>
  <si>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</si>
  <si>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</si>
  <si>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</si>
  <si>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</si>
  <si>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</si>
  <si>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</si>
  <si>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</si>
  <si>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</si>
  <si>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</si>
  <si>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</si>
  <si>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</si>
  <si>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</si>
  <si>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</si>
  <si>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</si>
  <si>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</si>
  <si>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</si>
  <si>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</si>
  <si>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</si>
  <si>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</si>
  <si>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</si>
  <si>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</si>
  <si>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</si>
  <si>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</si>
  <si>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</si>
  <si>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</si>
  <si>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</si>
  <si>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</si>
  <si>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</si>
  <si>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</si>
  <si>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</si>
  <si>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</si>
  <si>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</si>
  <si>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</si>
  <si>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</si>
  <si>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</si>
  <si>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</si>
  <si>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</si>
  <si>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</si>
  <si>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</si>
  <si>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</si>
  <si>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</si>
  <si>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</si>
  <si>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</si>
  <si>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</si>
  <si>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</si>
  <si>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</si>
  <si>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</si>
  <si>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</si>
  <si>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</si>
  <si>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</si>
  <si>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</si>
  <si>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</si>
  <si>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</si>
  <si>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</si>
  <si>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</si>
  <si>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</si>
  <si>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</si>
  <si>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</si>
  <si>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</si>
  <si>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</si>
  <si>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</si>
  <si>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</si>
  <si>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</si>
  <si>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</si>
  <si>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</si>
  <si>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</si>
  <si>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</si>
  <si>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</si>
  <si>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</si>
  <si>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</si>
  <si>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</si>
  <si>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</si>
  <si>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</si>
  <si>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</si>
  <si>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</si>
  <si>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</si>
  <si>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</si>
  <si>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</si>
  <si>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</si>
  <si>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</si>
  <si>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</si>
  <si>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</si>
  <si>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</si>
  <si>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</si>
  <si>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</si>
  <si>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</si>
  <si>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</si>
  <si>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</si>
  <si>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</si>
  <si>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</si>
  <si>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</si>
  <si>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</si>
  <si>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</si>
  <si>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</si>
  <si>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</si>
  <si>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</si>
  <si>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</si>
  <si>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</si>
  <si>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</si>
  <si>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</si>
  <si>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</si>
  <si>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</si>
  <si>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</si>
  <si>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</si>
  <si>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</si>
  <si>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</si>
  <si>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</si>
  <si>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</si>
  <si>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</si>
  <si>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</si>
  <si>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</si>
  <si>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</si>
  <si>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</si>
  <si>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</si>
  <si>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</si>
  <si>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</si>
  <si>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</si>
  <si>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</si>
  <si>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</si>
  <si>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</si>
  <si>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</si>
  <si>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</si>
  <si>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</si>
  <si>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</si>
  <si>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</si>
  <si>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</si>
  <si>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</si>
  <si>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</si>
  <si>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</si>
  <si>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</si>
  <si>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</si>
  <si>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</si>
  <si>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</si>
  <si>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</si>
  <si>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</si>
  <si>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</si>
  <si>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</si>
  <si>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</si>
  <si>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</si>
  <si>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</si>
  <si>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</si>
  <si>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</si>
  <si>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</si>
  <si>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</si>
  <si>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</si>
  <si>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</si>
  <si>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</si>
  <si>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</si>
  <si>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</si>
  <si>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</si>
  <si>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</si>
  <si>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</si>
  <si>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</si>
  <si>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</si>
  <si>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</si>
  <si>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</si>
  <si>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</si>
  <si>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</si>
  <si>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</si>
  <si>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</si>
  <si>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</si>
  <si>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</si>
  <si>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</si>
  <si>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</si>
  <si>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</si>
  <si>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</si>
  <si>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</si>
  <si>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</si>
  <si>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</si>
  <si>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</si>
  <si>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</si>
  <si>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</si>
  <si>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</si>
  <si>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</si>
  <si>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</si>
  <si>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</si>
  <si>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</si>
  <si>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</si>
  <si>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</si>
  <si>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</si>
  <si>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</si>
  <si>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</si>
  <si>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</si>
  <si>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</si>
  <si>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</si>
  <si>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</si>
  <si>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</si>
  <si>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</si>
  <si>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</si>
  <si>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</si>
  <si>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</si>
  <si>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</si>
  <si>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</si>
  <si>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</si>
  <si>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</si>
  <si>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</si>
  <si>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</si>
  <si>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</si>
  <si>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</si>
  <si>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</si>
  <si>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</si>
  <si>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</si>
  <si>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</si>
  <si>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</si>
  <si>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</si>
  <si>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</si>
  <si>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</si>
  <si>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</si>
  <si>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</si>
  <si>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</si>
  <si>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</si>
  <si>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</si>
  <si>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</si>
  <si>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</si>
  <si>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</si>
  <si>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</si>
  <si>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</si>
  <si>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</si>
  <si>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</si>
  <si>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</si>
  <si>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</si>
  <si>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</si>
  <si>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</si>
  <si>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</si>
  <si>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</si>
  <si>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</si>
  <si>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</si>
  <si>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</si>
  <si>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</si>
  <si>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</si>
  <si>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</si>
  <si>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</si>
  <si>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</si>
  <si>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</si>
  <si>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</si>
  <si>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</si>
  <si>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</si>
  <si>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</si>
  <si>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</si>
  <si>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</si>
  <si>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</si>
  <si>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</si>
  <si>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</si>
  <si>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</si>
  <si>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</si>
  <si>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</si>
  <si>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</si>
  <si>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</si>
  <si>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</si>
  <si>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</si>
  <si>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</si>
  <si>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</si>
  <si>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</si>
  <si>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</si>
  <si>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</si>
  <si>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</si>
  <si>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</si>
  <si>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</si>
  <si>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</si>
  <si>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</si>
  <si>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</si>
  <si>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</si>
  <si>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</si>
  <si>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</si>
  <si>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</si>
  <si>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</si>
  <si>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</si>
  <si>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</si>
  <si>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</si>
  <si>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</si>
  <si>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</si>
  <si>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</si>
  <si>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</si>
  <si>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</si>
  <si>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</si>
  <si>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</si>
  <si>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</si>
  <si>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</si>
  <si>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</si>
  <si>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</si>
  <si>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</si>
  <si>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</si>
  <si>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</si>
  <si>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</si>
  <si>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</si>
  <si>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</si>
  <si>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</si>
  <si>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</si>
  <si>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</si>
  <si>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</si>
  <si>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</si>
  <si>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</si>
  <si>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</si>
  <si>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</si>
  <si>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</si>
  <si>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</si>
  <si>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</si>
  <si>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</si>
  <si>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</si>
  <si>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</si>
  <si>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</si>
  <si>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</si>
  <si>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</si>
  <si>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</si>
  <si>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</si>
  <si>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</si>
  <si>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</si>
  <si>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</si>
  <si>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</si>
  <si>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</si>
  <si>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</si>
  <si>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</si>
  <si>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</si>
  <si>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</si>
  <si>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</si>
  <si>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</si>
  <si>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</si>
  <si>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</si>
  <si>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</si>
  <si>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</si>
  <si>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</si>
  <si>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</si>
  <si>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</si>
  <si>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</si>
  <si>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</si>
  <si>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</si>
  <si>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</si>
  <si>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</si>
  <si>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</si>
  <si>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</si>
  <si>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</si>
  <si>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</si>
  <si>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</si>
  <si>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</si>
  <si>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</si>
  <si>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</si>
  <si>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</si>
  <si>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</si>
  <si>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</si>
  <si>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</si>
  <si>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</si>
  <si>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</si>
  <si>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</si>
  <si>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</si>
  <si>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</si>
  <si>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</si>
  <si>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</si>
  <si>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</si>
  <si>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</si>
  <si>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</si>
  <si>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</si>
  <si>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</si>
  <si>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</si>
  <si>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</si>
  <si>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</si>
  <si>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</si>
  <si>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</si>
  <si>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</si>
  <si>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</si>
  <si>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</si>
  <si>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</si>
  <si>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</si>
  <si>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</si>
  <si>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</si>
  <si>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</si>
  <si>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</si>
  <si>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</si>
  <si>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</si>
  <si>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</si>
  <si>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</si>
  <si>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</si>
  <si>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</si>
  <si>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</si>
  <si>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</si>
  <si>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</si>
  <si>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</si>
  <si>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</si>
  <si>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</si>
  <si>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</si>
  <si>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</si>
  <si>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</si>
  <si>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</si>
  <si>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</si>
  <si>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</si>
  <si>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</si>
  <si>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</si>
  <si>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</si>
  <si>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</si>
  <si>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</si>
  <si>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</si>
  <si>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</si>
  <si>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</si>
  <si>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</si>
  <si>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</si>
  <si>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</si>
  <si>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</si>
  <si>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</si>
  <si>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</si>
  <si>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</si>
  <si>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</si>
  <si>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</si>
  <si>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</si>
  <si>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</si>
  <si>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</si>
  <si>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</si>
  <si>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</si>
  <si>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</si>
  <si>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</si>
  <si>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</si>
  <si>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</si>
  <si>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</si>
  <si>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</si>
  <si>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</si>
  <si>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</si>
  <si>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</si>
  <si>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</si>
  <si>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</si>
  <si>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</si>
  <si>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</si>
  <si>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</si>
  <si>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</si>
  <si>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</si>
  <si>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</si>
  <si>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</si>
  <si>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</si>
  <si>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</si>
  <si>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</si>
  <si>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</si>
  <si>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</si>
  <si>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</si>
  <si>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</si>
  <si>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</si>
  <si>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</si>
  <si>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</si>
  <si>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</si>
  <si>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</si>
  <si>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</si>
  <si>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</si>
  <si>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</si>
  <si>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</si>
  <si>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</si>
  <si>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</si>
  <si>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</si>
  <si>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</si>
  <si>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</si>
  <si>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</si>
  <si>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</si>
  <si>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</si>
  <si>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</si>
  <si>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</si>
  <si>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</si>
  <si>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</si>
  <si>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</si>
  <si>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</si>
  <si>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</si>
  <si>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</si>
  <si>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</si>
  <si>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</si>
  <si>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</si>
  <si>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</si>
  <si>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</si>
  <si>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</si>
  <si>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</si>
  <si>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</si>
  <si>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</si>
  <si>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</si>
  <si>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</si>
  <si>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</si>
  <si>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</si>
  <si>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</si>
  <si>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</si>
  <si>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</si>
  <si>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</si>
  <si>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</si>
  <si>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</si>
  <si>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</si>
  <si>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</si>
  <si>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</si>
  <si>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</si>
  <si>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</si>
  <si>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</si>
  <si>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</si>
  <si>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</si>
  <si>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</si>
  <si>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</si>
  <si>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</si>
  <si>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</si>
  <si>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</si>
  <si>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</si>
  <si>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</si>
  <si>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</si>
  <si>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</si>
  <si>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</si>
  <si>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</si>
  <si>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</si>
  <si>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</si>
  <si>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</si>
  <si>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</si>
  <si>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</si>
  <si>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</si>
  <si>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</si>
  <si>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</si>
  <si>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</si>
  <si>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</si>
  <si>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</si>
  <si>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</si>
  <si>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</si>
  <si>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</si>
  <si>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</si>
  <si>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</si>
  <si>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</si>
  <si>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</si>
  <si>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</si>
  <si>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</si>
  <si>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</si>
  <si>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</si>
  <si>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</si>
  <si>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</si>
  <si>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</si>
  <si>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</si>
  <si>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</si>
  <si>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</si>
  <si>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</si>
  <si>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</si>
  <si>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</si>
  <si>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</si>
  <si>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</si>
  <si>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</si>
  <si>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</si>
  <si>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</si>
  <si>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</si>
  <si>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</si>
  <si>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</si>
  <si>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</si>
  <si>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</si>
  <si>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</si>
  <si>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</si>
  <si>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</si>
  <si>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</si>
  <si>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</si>
  <si>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</si>
  <si>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</si>
  <si>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</si>
  <si>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</si>
  <si>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</si>
  <si>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</si>
  <si>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</si>
  <si>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</si>
  <si>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</si>
  <si>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</si>
  <si>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</si>
  <si>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</si>
  <si>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</si>
  <si>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</si>
  <si>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</si>
  <si>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</si>
  <si>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</si>
  <si>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</si>
  <si>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</si>
  <si>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</si>
  <si>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</si>
  <si>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</si>
  <si>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</si>
  <si>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</si>
  <si>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</si>
  <si>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</si>
  <si>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</si>
  <si>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</si>
  <si>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</si>
  <si>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</si>
  <si>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</si>
  <si>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</si>
  <si>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</si>
  <si>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</si>
  <si>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</si>
  <si>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</si>
  <si>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</si>
  <si>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</si>
  <si>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</si>
  <si>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</si>
  <si>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</si>
  <si>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</si>
  <si>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</si>
  <si>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</si>
  <si>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</si>
  <si>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</si>
  <si>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</si>
  <si>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</si>
  <si>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</si>
  <si>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</si>
  <si>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</si>
  <si>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</si>
  <si>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</si>
  <si>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</si>
  <si>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</si>
  <si>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</si>
  <si>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</si>
  <si>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</si>
  <si>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</si>
  <si>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</si>
  <si>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</si>
  <si>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</si>
  <si>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</si>
  <si>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</si>
  <si>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</si>
  <si>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</si>
  <si>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</si>
  <si>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</si>
  <si>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</si>
  <si>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</si>
  <si>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</si>
  <si>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</si>
  <si>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</si>
  <si>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</si>
  <si>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</si>
  <si>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</si>
  <si>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</si>
  <si>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</si>
  <si>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</si>
  <si>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</si>
  <si>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</si>
  <si>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</si>
  <si>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</si>
  <si>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</si>
  <si>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</si>
  <si>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</si>
  <si>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</si>
  <si>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</si>
  <si>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</si>
  <si>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</si>
  <si>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</si>
  <si>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</si>
  <si>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</si>
  <si>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</si>
  <si>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</si>
  <si>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</si>
  <si>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</si>
  <si>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</si>
  <si>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</si>
  <si>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</si>
  <si>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</si>
  <si>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</si>
  <si>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</si>
  <si>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</si>
  <si>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</si>
  <si>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</si>
  <si>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</si>
  <si>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</si>
  <si>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</si>
  <si>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</si>
  <si>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</si>
  <si>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</si>
  <si>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</si>
  <si>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</si>
  <si>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</si>
  <si>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</si>
  <si>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</si>
  <si>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</si>
  <si>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</si>
  <si>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</si>
  <si>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</si>
  <si>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</si>
  <si>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</si>
  <si>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</si>
  <si>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</si>
  <si>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</si>
  <si>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</si>
  <si>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</si>
  <si>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</si>
  <si>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</si>
  <si>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</si>
  <si>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</si>
  <si>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</si>
  <si>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</si>
  <si>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</si>
  <si>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</si>
  <si>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</si>
  <si>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</si>
  <si>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</si>
  <si>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</si>
  <si>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</si>
  <si>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</si>
  <si>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</si>
  <si>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</si>
  <si>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</si>
  <si>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</si>
  <si>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</si>
  <si>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</si>
  <si>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</si>
  <si>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</si>
  <si>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</si>
  <si>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</si>
  <si>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</si>
  <si>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</si>
  <si>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</si>
  <si>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</si>
  <si>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</si>
  <si>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</si>
  <si>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</si>
  <si>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</si>
  <si>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</si>
  <si>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</si>
  <si>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</si>
  <si>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</si>
  <si>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</si>
  <si>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</si>
  <si>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</si>
  <si>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</si>
  <si>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</si>
  <si>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</si>
  <si>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</si>
  <si>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</si>
  <si>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</si>
  <si>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</si>
  <si>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</si>
  <si>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</si>
  <si>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</si>
  <si>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</si>
  <si>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</si>
  <si>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</si>
  <si>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</si>
  <si>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</si>
  <si>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</si>
  <si>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</si>
  <si>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</si>
  <si>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</si>
  <si>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</si>
  <si>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</si>
  <si>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</si>
  <si>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</si>
  <si>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</si>
  <si>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</si>
  <si>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</si>
  <si>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</si>
  <si>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</si>
  <si>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</si>
  <si>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</si>
  <si>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</si>
  <si>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</si>
  <si>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</si>
  <si>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</si>
  <si>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</si>
  <si>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</si>
  <si>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</si>
  <si>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</si>
  <si>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</si>
  <si>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</si>
  <si>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</si>
  <si>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</si>
  <si>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</si>
  <si>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</si>
  <si>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</si>
  <si>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</si>
  <si>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</si>
  <si>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</si>
  <si>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</si>
  <si>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</si>
  <si>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</si>
  <si>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</si>
  <si>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</si>
  <si>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</si>
  <si>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</si>
  <si>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</si>
  <si>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</si>
  <si>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</si>
  <si>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</si>
  <si>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</si>
  <si>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</si>
  <si>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</si>
  <si>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</si>
  <si>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</si>
  <si>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</si>
  <si>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</si>
  <si>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</si>
  <si>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</si>
  <si>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</si>
  <si>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</si>
  <si>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</si>
  <si>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</si>
  <si>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</si>
  <si>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</si>
  <si>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</si>
  <si>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</si>
  <si>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</si>
  <si>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</si>
  <si>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</si>
  <si>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</si>
  <si>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</si>
  <si>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</si>
  <si>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</si>
  <si>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</si>
  <si>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</si>
  <si>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</si>
  <si>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</si>
  <si>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</si>
  <si>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</si>
  <si>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</si>
  <si>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</si>
  <si>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</si>
  <si>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</si>
  <si>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</si>
  <si>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</si>
  <si>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</si>
  <si>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</si>
  <si>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</si>
  <si>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</si>
  <si>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</si>
  <si>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</si>
  <si>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</si>
  <si>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</si>
  <si>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</si>
  <si>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</si>
  <si>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</si>
  <si>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</si>
  <si>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</si>
  <si>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</si>
  <si>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</si>
  <si>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</si>
  <si>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</si>
  <si>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</si>
  <si>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</si>
  <si>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</si>
  <si>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</si>
  <si>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</si>
  <si>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</si>
  <si>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</si>
  <si>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</si>
  <si>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</si>
  <si>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</si>
  <si>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</si>
  <si>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</si>
  <si>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</si>
  <si>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</si>
  <si>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</si>
  <si>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</si>
  <si>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</si>
  <si>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</si>
  <si>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</si>
  <si>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</si>
  <si>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</si>
  <si>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</si>
  <si>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</si>
  <si>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</si>
  <si>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</si>
  <si>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</si>
  <si>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</si>
  <si>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</si>
  <si>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</si>
  <si>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</si>
  <si>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</si>
  <si>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</si>
  <si>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</si>
  <si>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</si>
  <si>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</si>
  <si>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</si>
  <si>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</si>
  <si>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</si>
  <si>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</si>
  <si>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</si>
  <si>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</si>
  <si>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</si>
  <si>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</si>
  <si>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</si>
  <si>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</si>
  <si>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</si>
  <si>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</si>
  <si>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</si>
  <si>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</si>
  <si>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</si>
  <si>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</si>
  <si>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</si>
  <si>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</si>
  <si>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</si>
  <si>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</si>
  <si>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</si>
  <si>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</si>
  <si>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</si>
  <si>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</si>
  <si>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</si>
  <si>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</si>
  <si>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</si>
  <si>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</si>
  <si>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</si>
  <si>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</si>
  <si>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</si>
  <si>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</si>
  <si>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</si>
  <si>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</si>
  <si>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</si>
  <si>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</si>
  <si>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</si>
  <si>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</si>
  <si>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</si>
  <si>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</si>
  <si>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</si>
  <si>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</si>
  <si>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</si>
  <si>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</si>
  <si>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</si>
  <si>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</si>
  <si>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</si>
  <si>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</si>
  <si>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</si>
  <si>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</si>
  <si>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</si>
  <si>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</si>
  <si>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</si>
  <si>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</si>
  <si>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</si>
  <si>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</si>
  <si>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</si>
  <si>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</si>
  <si>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</si>
  <si>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</si>
  <si>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</si>
  <si>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</si>
  <si>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</si>
  <si>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</si>
  <si>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</si>
  <si>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</si>
  <si>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</si>
  <si>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</si>
  <si>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</si>
  <si>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</si>
  <si>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</si>
  <si>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</si>
  <si>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</si>
  <si>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</si>
  <si>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</si>
  <si>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</si>
  <si>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</si>
  <si>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</si>
  <si>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</si>
  <si>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</si>
  <si>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</si>
  <si>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</si>
  <si>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</si>
  <si>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</si>
  <si>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</si>
  <si>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</si>
  <si>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</si>
  <si>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</si>
  <si>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</si>
  <si>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</si>
  <si>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</si>
  <si>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</si>
  <si>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</si>
  <si>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</si>
  <si>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</si>
  <si>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</si>
  <si>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</si>
  <si>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</si>
  <si>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</si>
  <si>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</si>
  <si>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</si>
  <si>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</si>
  <si>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</si>
  <si>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</si>
  <si>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</si>
  <si>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</si>
  <si>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</si>
  <si>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</si>
  <si>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</si>
  <si>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</si>
  <si>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</si>
  <si>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</si>
  <si>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</si>
  <si>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</si>
  <si>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</si>
  <si>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</si>
  <si>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</si>
  <si>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</si>
  <si>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</si>
  <si>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</si>
  <si>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</si>
  <si>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</si>
  <si>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</si>
  <si>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</si>
  <si>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</si>
  <si>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</si>
  <si>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</si>
  <si>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</si>
  <si>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</si>
  <si>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</si>
  <si>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</si>
  <si>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</si>
  <si>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</si>
  <si>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</si>
  <si>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</si>
  <si>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</si>
  <si>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</si>
  <si>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</si>
  <si>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</si>
  <si>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</si>
  <si>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</si>
  <si>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</si>
  <si>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</si>
  <si>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</si>
  <si>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</si>
  <si>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</si>
  <si>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</si>
  <si>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</si>
  <si>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</si>
  <si>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</si>
  <si>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</si>
  <si>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</si>
  <si>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</si>
  <si>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</si>
  <si>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</si>
  <si>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</si>
  <si>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</si>
  <si>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</si>
  <si>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</si>
  <si>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</si>
  <si>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</si>
  <si>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</si>
  <si>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</si>
  <si>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</si>
  <si>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</si>
  <si>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</si>
  <si>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</si>
  <si>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</si>
  <si>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</si>
  <si>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</si>
  <si>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</si>
  <si>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</si>
  <si>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</si>
  <si>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</si>
  <si>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</si>
  <si>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</si>
  <si>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</si>
  <si>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</si>
  <si>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</si>
  <si>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</si>
  <si>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</si>
  <si>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</si>
  <si>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</si>
  <si>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</si>
  <si>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</si>
  <si>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</si>
  <si>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</si>
  <si>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</si>
  <si>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</si>
  <si>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</si>
  <si>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</si>
  <si>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</si>
  <si>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</si>
  <si>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</si>
  <si>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</si>
  <si>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</si>
  <si>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</si>
  <si>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</si>
  <si>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</si>
  <si>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</si>
  <si>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</si>
  <si>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</si>
  <si>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</si>
  <si>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</si>
  <si>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</si>
  <si>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</si>
  <si>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</si>
  <si>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</si>
  <si>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</si>
  <si>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</si>
  <si>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</si>
  <si>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</si>
  <si>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</si>
  <si>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</si>
  <si>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</si>
  <si>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</si>
  <si>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</si>
  <si>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</si>
  <si>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</si>
  <si>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</si>
  <si>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</si>
  <si>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</si>
  <si>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</si>
  <si>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</si>
  <si>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</si>
  <si>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</si>
  <si>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</si>
  <si>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</si>
  <si>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</si>
  <si>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</si>
  <si>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</si>
  <si>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</si>
  <si>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</si>
  <si>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</si>
  <si>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</si>
  <si>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</si>
  <si>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</si>
  <si>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</si>
  <si>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</si>
  <si>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</si>
  <si>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</si>
  <si>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</si>
  <si>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</si>
  <si>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</si>
  <si>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</si>
  <si>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</si>
  <si>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</si>
  <si>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</si>
  <si>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</si>
  <si>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</si>
  <si>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</si>
  <si>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</si>
  <si>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</si>
  <si>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</si>
  <si>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</si>
  <si>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</si>
  <si>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</si>
  <si>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</si>
  <si>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</si>
  <si>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</si>
  <si>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</si>
  <si>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</si>
  <si>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</si>
  <si>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</si>
  <si>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</si>
  <si>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</si>
  <si>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</si>
  <si>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</si>
  <si>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</si>
  <si>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</si>
  <si>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</si>
  <si>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</si>
  <si>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</si>
  <si>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</si>
  <si>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</si>
  <si>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</si>
  <si>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</si>
  <si>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</si>
  <si>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</si>
  <si>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</si>
  <si>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</si>
  <si>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</si>
  <si>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</si>
  <si>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</si>
  <si>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</si>
  <si>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</si>
  <si>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</si>
  <si>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</si>
  <si>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</si>
  <si>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</si>
  <si>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</si>
  <si>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</si>
  <si>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</si>
  <si>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</si>
  <si>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</si>
  <si>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</si>
  <si>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</si>
  <si>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</si>
  <si>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</si>
  <si>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</si>
  <si>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</si>
  <si>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</si>
  <si>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</si>
  <si>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</si>
  <si>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</si>
  <si>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</si>
  <si>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</si>
  <si>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</si>
  <si>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</si>
  <si>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</si>
  <si>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</si>
  <si>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</si>
  <si>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</si>
  <si>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</si>
  <si>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</si>
  <si>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</si>
  <si>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</si>
  <si>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</si>
  <si>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</si>
  <si>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</si>
  <si>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</si>
  <si>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</si>
  <si>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</si>
  <si>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</si>
  <si>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</si>
  <si>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</si>
  <si>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</si>
  <si>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</si>
  <si>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</si>
  <si>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</si>
  <si>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</si>
  <si>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</si>
  <si>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</si>
  <si>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</si>
  <si>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</si>
  <si>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</si>
  <si>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</si>
  <si>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</si>
  <si>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</si>
  <si>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</si>
  <si>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</si>
  <si>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</si>
  <si>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</si>
  <si>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</si>
  <si>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</si>
  <si>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</si>
  <si>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</si>
  <si>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</si>
  <si>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</si>
  <si>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</si>
  <si>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</si>
  <si>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</si>
  <si>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</si>
  <si>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</si>
  <si>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</si>
  <si>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</si>
  <si>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</si>
  <si>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</si>
  <si>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</si>
  <si>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</si>
  <si>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</si>
  <si>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</si>
  <si>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</si>
  <si>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</si>
  <si>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</si>
  <si>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</si>
  <si>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</si>
  <si>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</si>
  <si>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</si>
  <si>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</si>
  <si>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</si>
  <si>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</si>
  <si>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</si>
  <si>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</si>
  <si>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</si>
  <si>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</si>
  <si>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</si>
  <si>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</si>
  <si>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</si>
  <si>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</si>
  <si>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</si>
  <si>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</si>
  <si>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</si>
  <si>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</si>
  <si>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</si>
  <si>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</si>
  <si>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</si>
  <si>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</si>
  <si>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</si>
  <si>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</si>
  <si>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</si>
  <si>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</si>
  <si>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</si>
  <si>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</si>
  <si>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</si>
  <si>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</si>
  <si>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</si>
  <si>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</si>
  <si>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</si>
  <si>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</si>
  <si>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</si>
  <si>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</si>
  <si>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</si>
  <si>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</si>
  <si>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</si>
  <si>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</si>
  <si>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</si>
  <si>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</si>
  <si>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</si>
  <si>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</si>
  <si>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</si>
  <si>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</si>
  <si>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</si>
  <si>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</si>
  <si>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</si>
  <si>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</si>
  <si>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</si>
  <si>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</si>
  <si>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</si>
  <si>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</si>
  <si>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</si>
  <si>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</si>
  <si>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</si>
  <si>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</si>
  <si>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</si>
  <si>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</si>
  <si>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</si>
  <si>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</si>
  <si>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</si>
  <si>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</si>
  <si>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</si>
  <si>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</si>
  <si>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</si>
  <si>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</si>
  <si>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</si>
  <si>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</si>
  <si>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</si>
  <si>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</si>
  <si>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</si>
  <si>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</si>
  <si>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</si>
  <si>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</si>
  <si>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</si>
  <si>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</si>
  <si>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</si>
  <si>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</si>
  <si>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</si>
  <si>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</si>
  <si>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</si>
  <si>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</si>
  <si>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</si>
  <si>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</si>
  <si>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</si>
  <si>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</si>
  <si>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</si>
  <si>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</si>
  <si>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</si>
  <si>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</si>
  <si>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</si>
  <si>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</si>
  <si>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</si>
  <si>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</si>
  <si>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</si>
  <si>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</si>
  <si>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</si>
  <si>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</si>
  <si>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</si>
  <si>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</si>
  <si>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</si>
  <si>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</si>
  <si>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</si>
  <si>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</si>
  <si>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</si>
  <si>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</si>
  <si>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</si>
  <si>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</si>
  <si>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</si>
  <si>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</si>
  <si>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</si>
  <si>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</si>
  <si>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</si>
  <si>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</si>
  <si>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</si>
  <si>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</si>
  <si>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</si>
  <si>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</si>
  <si>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</si>
  <si>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</si>
  <si>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</si>
  <si>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</si>
  <si>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</si>
  <si>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</si>
  <si>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</si>
  <si>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</si>
  <si>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</si>
  <si>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</si>
  <si>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</si>
  <si>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</si>
  <si>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</si>
  <si>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</si>
  <si>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</si>
  <si>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</si>
  <si>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</si>
  <si>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</si>
  <si>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</si>
  <si>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</si>
  <si>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</si>
  <si>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</si>
  <si>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</si>
  <si>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</si>
  <si>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</si>
  <si>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</si>
  <si>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</si>
  <si>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</si>
  <si>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</si>
  <si>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</si>
  <si>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</si>
  <si>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</si>
  <si>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</si>
  <si>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</si>
  <si>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</si>
  <si>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</si>
  <si>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</si>
  <si>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</si>
  <si>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</si>
  <si>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</si>
  <si>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</si>
  <si>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</si>
  <si>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</si>
  <si>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</si>
  <si>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</si>
  <si>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</si>
  <si>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</si>
  <si>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</si>
  <si>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</si>
  <si>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</si>
  <si>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</si>
  <si>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</si>
  <si>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</si>
  <si>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</si>
  <si>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</si>
  <si>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</si>
  <si>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</si>
  <si>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</si>
  <si>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</si>
  <si>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</si>
  <si>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</si>
  <si>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</si>
  <si>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</si>
  <si>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</si>
  <si>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</si>
  <si>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</si>
  <si>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</si>
  <si>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</si>
  <si>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</si>
  <si>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</si>
  <si>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</si>
  <si>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</si>
  <si>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</si>
  <si>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</si>
  <si>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</si>
  <si>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</si>
  <si>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</si>
  <si>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</si>
  <si>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</si>
  <si>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</si>
  <si>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</si>
  <si>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</si>
  <si>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</si>
  <si>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</si>
  <si>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</si>
  <si>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</si>
  <si>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</si>
  <si>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</si>
  <si>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</si>
  <si>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</si>
  <si>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</si>
  <si>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</si>
  <si>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</si>
  <si>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</si>
  <si>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</si>
  <si>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</si>
  <si>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</si>
  <si>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</si>
  <si>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</si>
  <si>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</si>
  <si>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</si>
  <si>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</si>
  <si>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</si>
  <si>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</si>
  <si>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</si>
  <si>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</si>
  <si>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</si>
  <si>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</si>
  <si>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</si>
  <si>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</si>
  <si>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</si>
  <si>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</si>
  <si>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</si>
  <si>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</si>
  <si>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</si>
  <si>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</si>
  <si>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</si>
  <si>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</si>
  <si>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</si>
  <si>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</si>
  <si>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</si>
  <si>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</si>
  <si>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</si>
  <si>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</si>
  <si>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</si>
  <si>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</si>
  <si>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</si>
  <si>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</si>
  <si>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</si>
  <si>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</si>
  <si>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</si>
  <si>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</si>
  <si>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</si>
  <si>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</si>
  <si>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</si>
  <si>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</si>
  <si>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</si>
  <si>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</si>
  <si>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</si>
  <si>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</si>
  <si>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</si>
  <si>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</si>
  <si>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</si>
  <si>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</si>
  <si>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</si>
  <si>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</si>
  <si>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</si>
  <si>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</si>
  <si>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</si>
  <si>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</si>
  <si>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</si>
  <si>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</si>
  <si>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</si>
  <si>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</si>
  <si>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</si>
  <si>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</si>
  <si>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</si>
  <si>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</si>
  <si>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</si>
  <si>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</si>
  <si>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</si>
  <si>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</si>
  <si>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</si>
  <si>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</si>
  <si>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</si>
  <si>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</si>
  <si>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</si>
  <si>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</si>
  <si>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</si>
  <si>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</si>
  <si>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</si>
  <si>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</si>
  <si>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</si>
  <si>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</si>
  <si>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</si>
  <si>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</si>
  <si>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</si>
  <si>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</si>
  <si>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</si>
  <si>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</si>
  <si>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</si>
  <si>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</si>
  <si>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</si>
  <si>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</si>
  <si>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</si>
  <si>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</si>
  <si>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</si>
  <si>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</si>
  <si>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</si>
  <si>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</si>
  <si>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</si>
  <si>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</si>
  <si>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</si>
  <si>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</si>
  <si>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</si>
  <si>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</si>
  <si>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</si>
  <si>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</si>
  <si>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</si>
  <si>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</si>
  <si>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</si>
  <si>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</si>
  <si>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</si>
  <si>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</si>
  <si>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</si>
  <si>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</si>
  <si>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</si>
  <si>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</si>
  <si>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</si>
  <si>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</si>
  <si>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</si>
  <si>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</si>
  <si>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</si>
  <si>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</si>
  <si>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</si>
  <si>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</si>
  <si>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</si>
  <si>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</si>
  <si>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</si>
  <si>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</si>
  <si>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</si>
  <si>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</si>
  <si>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</si>
  <si>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</si>
  <si>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</si>
  <si>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</si>
  <si>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</si>
  <si>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</si>
  <si>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</si>
  <si>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</si>
  <si>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</si>
  <si>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</si>
  <si>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</si>
  <si>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</si>
  <si>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</si>
  <si>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</si>
  <si>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</si>
  <si>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</si>
  <si>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</si>
  <si>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</si>
  <si>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</si>
  <si>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</si>
  <si>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</si>
  <si>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</si>
  <si>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</si>
  <si>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</si>
  <si>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</si>
  <si>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</si>
  <si>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</si>
  <si>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</si>
  <si>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</si>
  <si>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</si>
  <si>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</si>
  <si>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</si>
  <si>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</si>
  <si>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</si>
  <si>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</si>
  <si>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</si>
  <si>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</si>
  <si>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</si>
  <si>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</si>
  <si>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</si>
  <si>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</si>
  <si>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</si>
  <si>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</si>
  <si>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</si>
  <si>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</si>
  <si>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</si>
  <si>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</si>
  <si>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</si>
  <si>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</si>
  <si>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</si>
  <si>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</si>
  <si>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</si>
  <si>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</si>
  <si>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</si>
  <si>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</si>
  <si>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</si>
  <si>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</si>
  <si>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</si>
  <si>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</si>
  <si>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</si>
  <si>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</si>
  <si>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</si>
  <si>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</si>
  <si>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</si>
  <si>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</si>
  <si>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</si>
  <si>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</si>
  <si>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</si>
  <si>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</si>
  <si>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</si>
  <si>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</si>
  <si>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</si>
  <si>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</si>
  <si>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</si>
  <si>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</si>
  <si>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</si>
  <si>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</si>
  <si>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</si>
  <si>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</si>
  <si>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</si>
  <si>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</si>
  <si>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</si>
  <si>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</si>
  <si>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</si>
  <si>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</si>
  <si>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</si>
  <si>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</si>
  <si>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</si>
  <si>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</si>
  <si>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</si>
  <si>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</si>
  <si>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</si>
  <si>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</si>
  <si>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</si>
  <si>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</si>
  <si>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</si>
  <si>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</si>
  <si>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</si>
  <si>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</si>
  <si>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</si>
  <si>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</si>
  <si>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</si>
  <si>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</si>
  <si>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</si>
  <si>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</si>
  <si>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</si>
  <si>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</si>
  <si>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</si>
  <si>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</si>
  <si>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</si>
  <si>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</si>
  <si>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</si>
  <si>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</si>
  <si>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</si>
  <si>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</si>
  <si>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</si>
  <si>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</si>
  <si>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</si>
  <si>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</si>
  <si>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</si>
  <si>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</si>
  <si>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</si>
  <si>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</si>
  <si>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</si>
  <si>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</si>
  <si>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</si>
  <si>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</si>
  <si>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</si>
  <si>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</si>
  <si>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</si>
  <si>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</si>
  <si>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</si>
  <si>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</si>
  <si>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</si>
  <si>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</si>
  <si>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</si>
  <si>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</si>
  <si>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</si>
  <si>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</si>
  <si>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</si>
  <si>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</si>
  <si>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</si>
  <si>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</si>
  <si>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</si>
  <si>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</si>
  <si>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</si>
  <si>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</si>
  <si>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</si>
  <si>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</si>
  <si>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</si>
  <si>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</si>
  <si>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</si>
  <si>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</si>
  <si>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</si>
  <si>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</si>
  <si>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</si>
  <si>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</si>
  <si>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</si>
  <si>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</si>
  <si>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</si>
  <si>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</si>
  <si>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</si>
  <si>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</si>
  <si>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</si>
  <si>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</si>
  <si>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</si>
  <si>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</si>
  <si>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</si>
  <si>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</si>
  <si>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</si>
  <si>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</si>
  <si>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</si>
  <si>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</si>
  <si>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</si>
  <si>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</si>
  <si>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</si>
  <si>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</si>
  <si>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</si>
  <si>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</si>
  <si>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</si>
  <si>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</si>
  <si>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</si>
  <si>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</si>
  <si>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</si>
  <si>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</si>
  <si>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</si>
  <si>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</si>
  <si>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</si>
  <si>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</si>
  <si>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</si>
  <si>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</si>
  <si>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</si>
  <si>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</si>
  <si>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</si>
  <si>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</si>
  <si>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</si>
  <si>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</si>
  <si>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</si>
  <si>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</si>
  <si>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</si>
  <si>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</si>
  <si>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</si>
  <si>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</si>
  <si>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</si>
  <si>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</si>
  <si>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</si>
  <si>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</si>
  <si>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</si>
  <si>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</si>
  <si>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</si>
  <si>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</si>
  <si>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</si>
  <si>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</si>
  <si>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</si>
  <si>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</si>
  <si>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</si>
  <si>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</si>
  <si>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</si>
  <si>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</si>
  <si>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</si>
  <si>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</si>
  <si>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</si>
  <si>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</si>
  <si>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</si>
  <si>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</si>
  <si>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</si>
  <si>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</si>
  <si>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</si>
  <si>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</si>
  <si>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</si>
  <si>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</si>
  <si>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</si>
  <si>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</si>
  <si>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</si>
  <si>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</si>
  <si>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</si>
  <si>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</si>
  <si>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</si>
  <si>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</si>
  <si>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</si>
  <si>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</si>
  <si>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</si>
  <si>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</si>
  <si>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</si>
  <si>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</si>
  <si>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</si>
  <si>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</si>
  <si>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</si>
  <si>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</si>
  <si>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</si>
  <si>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</si>
  <si>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</si>
  <si>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</si>
  <si>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</si>
  <si>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</si>
  <si>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</si>
  <si>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</si>
  <si>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</si>
  <si>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</si>
  <si>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</si>
  <si>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</si>
  <si>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</si>
  <si>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</si>
  <si>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</si>
  <si>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</si>
  <si>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</si>
  <si>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</si>
  <si>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</si>
  <si>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</si>
  <si>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</si>
  <si>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</si>
  <si>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</si>
  <si>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</si>
  <si>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</si>
  <si>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</si>
  <si>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</si>
  <si>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</si>
  <si>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</si>
  <si>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</si>
  <si>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</si>
  <si>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</si>
  <si>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</si>
  <si>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</si>
  <si>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</si>
  <si>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</si>
  <si>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</si>
  <si>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</si>
  <si>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</si>
  <si>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</si>
  <si>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</si>
  <si>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</si>
  <si>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</si>
  <si>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</si>
  <si>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</si>
  <si>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</si>
  <si>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</si>
  <si>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</si>
  <si>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</si>
  <si>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</si>
  <si>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</si>
  <si>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</si>
  <si>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</si>
  <si>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</si>
  <si>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</si>
  <si>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</si>
  <si>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</si>
  <si>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</si>
  <si>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</si>
  <si>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</si>
  <si>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</si>
  <si>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</si>
  <si>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</si>
  <si>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</si>
  <si>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</si>
  <si>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</si>
  <si>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</si>
  <si>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</si>
  <si>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</si>
  <si>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</si>
  <si>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</si>
  <si>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</si>
  <si>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</si>
  <si>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</si>
  <si>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</si>
  <si>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</si>
  <si>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</si>
  <si>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</si>
  <si>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</si>
  <si>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</si>
  <si>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</si>
  <si>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</si>
  <si>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</si>
  <si>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</si>
  <si>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</si>
  <si>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</si>
  <si>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</si>
  <si>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</si>
  <si>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</si>
  <si>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</si>
  <si>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</si>
  <si>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</si>
  <si>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</si>
  <si>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</si>
  <si>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</si>
  <si>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</si>
  <si>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</si>
  <si>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</si>
  <si>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</si>
  <si>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</si>
  <si>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</si>
  <si>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</si>
  <si>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</si>
  <si>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</si>
  <si>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</si>
  <si>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</si>
  <si>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</si>
  <si>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</si>
  <si>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</si>
  <si>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</si>
  <si>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</si>
  <si>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</si>
  <si>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</si>
  <si>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</si>
  <si>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</si>
  <si>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</si>
  <si>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</si>
  <si>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</si>
  <si>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</si>
  <si>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</si>
  <si>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</si>
  <si>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</si>
  <si>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</si>
  <si>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</si>
  <si>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</si>
  <si>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</si>
  <si>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</si>
  <si>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</si>
  <si>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</si>
  <si>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</si>
  <si>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</si>
  <si>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</si>
  <si>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</si>
  <si>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</si>
  <si>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</si>
  <si>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</si>
  <si>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</si>
  <si>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</si>
  <si>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</si>
  <si>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</si>
  <si>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</si>
  <si>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</si>
  <si>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</si>
  <si>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</si>
  <si>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</si>
  <si>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</si>
  <si>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</si>
  <si>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</si>
  <si>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</si>
  <si>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</si>
  <si>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</si>
  <si>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</si>
  <si>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</si>
  <si>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</si>
  <si>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</si>
  <si>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</si>
  <si>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</si>
  <si>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</si>
  <si>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</si>
  <si>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</si>
  <si>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</si>
  <si>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</si>
  <si>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</si>
  <si>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</si>
  <si>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</si>
  <si>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</si>
  <si>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</si>
  <si>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</si>
  <si>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</si>
  <si>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</si>
  <si>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</si>
  <si>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</si>
  <si>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</si>
  <si>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</si>
  <si>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</si>
  <si>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</si>
  <si>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</si>
  <si>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</si>
  <si>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</si>
  <si>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</si>
  <si>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</si>
  <si>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</si>
  <si>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</si>
  <si>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</si>
  <si>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</si>
  <si>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</si>
  <si>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</si>
  <si>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</si>
  <si>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</si>
  <si>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</si>
  <si>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</si>
  <si>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</si>
  <si>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</si>
  <si>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</si>
  <si>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</si>
  <si>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</si>
  <si>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</si>
  <si>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</si>
  <si>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</si>
  <si>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</si>
  <si>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</si>
  <si>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</si>
  <si>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</si>
  <si>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</si>
  <si>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</si>
  <si>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</si>
  <si>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</si>
  <si>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</si>
  <si>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</si>
  <si>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</si>
  <si>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</si>
  <si>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</si>
  <si>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</si>
  <si>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</si>
  <si>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</si>
  <si>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</si>
  <si>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</si>
  <si>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</si>
  <si>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</si>
  <si>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</si>
  <si>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</si>
  <si>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</si>
  <si>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</si>
  <si>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</si>
  <si>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</si>
  <si>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</si>
  <si>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</si>
  <si>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</si>
  <si>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</si>
  <si>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</si>
  <si>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</si>
  <si>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</si>
  <si>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</si>
  <si>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</si>
  <si>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</si>
  <si>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</si>
  <si>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</si>
  <si>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</si>
  <si>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</si>
  <si>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</si>
  <si>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</si>
  <si>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</si>
  <si>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</si>
  <si>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</si>
  <si>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</si>
  <si>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</si>
  <si>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</si>
  <si>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</si>
  <si>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</si>
  <si>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</si>
  <si>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</si>
  <si>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</si>
  <si>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</si>
  <si>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</si>
  <si>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</si>
  <si>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</si>
  <si>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</si>
  <si>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</si>
  <si>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</si>
  <si>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</si>
  <si>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</si>
  <si>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</si>
  <si>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</si>
  <si>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</si>
  <si>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</si>
  <si>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</si>
  <si>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</si>
  <si>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</si>
  <si>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</si>
  <si>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</si>
  <si>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</si>
  <si>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</si>
  <si>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</si>
  <si>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</si>
  <si>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</si>
  <si>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</si>
  <si>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</si>
  <si>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</si>
  <si>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</si>
  <si>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</si>
  <si>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</si>
  <si>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</si>
  <si>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</si>
  <si>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</si>
  <si>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</si>
  <si>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</si>
  <si>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</si>
  <si>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</si>
  <si>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</si>
  <si>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</si>
  <si>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</si>
  <si>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</si>
  <si>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</si>
  <si>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</si>
  <si>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</si>
  <si>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</si>
  <si>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</si>
  <si>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</si>
  <si>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</si>
  <si>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</si>
  <si>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</si>
  <si>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</si>
  <si>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</si>
  <si>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</si>
  <si>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</si>
  <si>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</si>
  <si>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</si>
  <si>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</si>
  <si>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</si>
  <si>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</si>
  <si>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</si>
  <si>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</si>
  <si>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</si>
  <si>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</si>
  <si>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</si>
  <si>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</si>
  <si>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</si>
  <si>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</si>
  <si>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</si>
  <si>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</si>
  <si>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</si>
  <si>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</si>
  <si>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</si>
  <si>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</si>
  <si>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</si>
  <si>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</si>
  <si>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</si>
  <si>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</si>
  <si>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</si>
  <si>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</si>
  <si>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</si>
  <si>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</si>
  <si>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</si>
  <si>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</si>
  <si>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</si>
  <si>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</si>
  <si>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</si>
  <si>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</si>
  <si>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</si>
  <si>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</si>
  <si>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</si>
  <si>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</si>
  <si>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</si>
  <si>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</si>
  <si>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</si>
  <si>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</si>
  <si>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</si>
  <si>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</si>
  <si>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</si>
  <si>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</si>
  <si>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</si>
  <si>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</si>
  <si>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</si>
  <si>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</si>
  <si>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</si>
  <si>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</si>
  <si>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</si>
  <si>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</si>
  <si>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</si>
  <si>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</si>
  <si>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</si>
  <si>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</si>
  <si>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</si>
  <si>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</si>
  <si>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</si>
  <si>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</si>
  <si>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</si>
  <si>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</si>
  <si>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</si>
  <si>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</si>
  <si>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</si>
  <si>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</si>
  <si>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</si>
  <si>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</si>
  <si>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</si>
  <si>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</si>
  <si>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</si>
  <si>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</si>
  <si>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</si>
  <si>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</si>
  <si>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</si>
  <si>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</si>
  <si>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</si>
  <si>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</si>
  <si>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</si>
  <si>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</si>
  <si>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</si>
  <si>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</si>
  <si>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</si>
  <si>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</si>
  <si>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</si>
  <si>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</si>
  <si>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</si>
  <si>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</si>
  <si>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</si>
  <si>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</si>
  <si>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</si>
  <si>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</si>
  <si>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</si>
  <si>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</si>
  <si>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</si>
  <si>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</si>
  <si>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</si>
  <si>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</si>
  <si>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</si>
  <si>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</si>
  <si>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</si>
  <si>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</si>
  <si>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</si>
  <si>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</si>
  <si>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</si>
  <si>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</si>
  <si>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</si>
  <si>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</si>
  <si>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</si>
  <si>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</si>
  <si>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</si>
  <si>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</si>
  <si>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</si>
  <si>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</si>
  <si>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</si>
  <si>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</si>
  <si>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</si>
  <si>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</si>
  <si>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</si>
  <si>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</si>
  <si>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</si>
  <si>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</si>
  <si>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</si>
  <si>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</si>
  <si>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</si>
  <si>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</si>
  <si>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</si>
  <si>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</si>
  <si>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</si>
  <si>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</si>
  <si>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</si>
  <si>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</si>
  <si>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</si>
  <si>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</si>
  <si>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</si>
  <si>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</si>
  <si>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</si>
  <si>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</si>
  <si>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</si>
  <si>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</si>
  <si>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</si>
  <si>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</si>
  <si>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</si>
  <si>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</si>
  <si>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</si>
  <si>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</si>
  <si>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</si>
  <si>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</si>
  <si>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</si>
  <si>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</si>
  <si>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</si>
  <si>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</si>
  <si>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</si>
  <si>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</si>
  <si>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</si>
  <si>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</si>
  <si>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</si>
  <si>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</si>
  <si>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</si>
  <si>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</si>
  <si>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</si>
  <si>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</si>
  <si>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</si>
  <si>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</si>
  <si>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</si>
  <si>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</si>
  <si>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</si>
  <si>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</si>
  <si>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</si>
  <si>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</si>
  <si>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</si>
  <si>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</si>
  <si>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</si>
  <si>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</si>
  <si>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</si>
  <si>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</si>
  <si>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</si>
  <si>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</si>
  <si>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</si>
  <si>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</si>
  <si>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</si>
  <si>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</si>
  <si>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</si>
  <si>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</si>
  <si>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</si>
  <si>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</si>
  <si>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</si>
  <si>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</si>
  <si>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</si>
  <si>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</si>
  <si>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</si>
  <si>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</si>
  <si>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</si>
  <si>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</si>
  <si>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</si>
  <si>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</si>
  <si>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</si>
  <si>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</si>
  <si>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</si>
  <si>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</si>
  <si>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</si>
  <si>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</si>
  <si>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</si>
  <si>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</si>
  <si>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</si>
  <si>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</si>
  <si>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</si>
  <si>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</si>
  <si>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</si>
  <si>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</si>
  <si>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</si>
  <si>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</si>
  <si>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</si>
  <si>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</si>
  <si>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</si>
  <si>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</si>
  <si>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</si>
  <si>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</si>
  <si>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</si>
  <si>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</si>
  <si>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</si>
  <si>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</si>
  <si>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</si>
  <si>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</si>
  <si>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</si>
  <si>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</si>
  <si>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</si>
  <si>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</si>
  <si>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</si>
  <si>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</si>
  <si>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</si>
  <si>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</si>
  <si>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</si>
  <si>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</si>
  <si>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</si>
  <si>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</si>
  <si>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</si>
  <si>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</si>
  <si>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</si>
  <si>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</si>
  <si>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</si>
  <si>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</si>
  <si>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</si>
  <si>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</si>
  <si>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</si>
  <si>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</si>
  <si>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</si>
  <si>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</si>
  <si>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</si>
  <si>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</si>
  <si>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</si>
  <si>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</si>
  <si>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</si>
  <si>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</si>
  <si>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</si>
  <si>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</si>
  <si>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</si>
  <si>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</si>
  <si>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</si>
  <si>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</si>
  <si>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</si>
  <si>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</si>
  <si>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</si>
  <si>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</si>
  <si>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</si>
  <si>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</si>
  <si>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</si>
  <si>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</si>
  <si>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</si>
  <si>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</si>
  <si>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</si>
  <si>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</si>
  <si>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</si>
  <si>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</si>
  <si>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</si>
  <si>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</si>
  <si>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</si>
  <si>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</si>
  <si>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</si>
  <si>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</si>
  <si>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</si>
  <si>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</si>
  <si>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</si>
  <si>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</si>
  <si>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</si>
  <si>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</si>
  <si>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</si>
  <si>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</si>
  <si>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</si>
  <si>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</si>
  <si>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</si>
  <si>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</si>
  <si>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</si>
  <si>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</si>
  <si>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</si>
  <si>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</si>
  <si>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</si>
  <si>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</si>
  <si>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</si>
  <si>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</si>
  <si>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</si>
  <si>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</si>
  <si>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</si>
  <si>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</si>
  <si>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</si>
  <si>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</si>
  <si>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</si>
  <si>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</si>
  <si>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</si>
  <si>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</si>
  <si>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</si>
  <si>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</si>
  <si>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</si>
  <si>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</si>
  <si>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</si>
  <si>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</si>
  <si>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</si>
  <si>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</si>
  <si>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</si>
  <si>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</si>
  <si>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</si>
  <si>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</si>
  <si>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</si>
  <si>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</si>
  <si>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</si>
  <si>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</si>
  <si>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</si>
  <si>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</si>
  <si>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</si>
  <si>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</si>
  <si>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</si>
  <si>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</si>
  <si>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</si>
  <si>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</si>
  <si>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</si>
  <si>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</si>
  <si>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</si>
  <si>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</si>
  <si>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</si>
  <si>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</si>
  <si>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</si>
  <si>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</si>
  <si>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</si>
  <si>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</si>
  <si>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</si>
  <si>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</si>
  <si>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</si>
  <si>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</si>
  <si>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</si>
  <si>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</si>
  <si>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</si>
  <si>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</si>
  <si>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</si>
  <si>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</si>
  <si>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</si>
  <si>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</si>
  <si>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</si>
  <si>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</si>
  <si>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</si>
  <si>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</si>
  <si>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</si>
  <si>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</si>
  <si>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</si>
  <si>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</si>
  <si>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</si>
  <si>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</si>
  <si>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</si>
  <si>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</si>
  <si>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</si>
  <si>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</si>
  <si>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</si>
  <si>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</si>
  <si>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</si>
  <si>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</si>
  <si>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</si>
  <si>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</si>
  <si>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</si>
  <si>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</si>
  <si>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</si>
  <si>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</si>
  <si>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</si>
  <si>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</si>
  <si>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</si>
  <si>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</si>
  <si>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</si>
  <si>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</si>
  <si>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</si>
  <si>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</si>
  <si>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</si>
  <si>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</si>
  <si>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</si>
  <si>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</si>
  <si>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</si>
  <si>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</si>
  <si>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</si>
  <si>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</si>
  <si>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</si>
  <si>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</si>
  <si>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</si>
  <si>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</si>
  <si>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</si>
  <si>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</si>
  <si>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</si>
  <si>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</si>
  <si>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</si>
  <si>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</si>
  <si>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</si>
  <si>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</si>
  <si>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</si>
  <si>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</si>
  <si>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</si>
  <si>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</si>
  <si>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</si>
  <si>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</si>
  <si>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</si>
  <si>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</si>
  <si>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</si>
  <si>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</si>
  <si>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</si>
  <si>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</si>
  <si>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</si>
  <si>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</si>
  <si>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</si>
  <si>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</si>
  <si>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</si>
  <si>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</si>
  <si>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</si>
  <si>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</si>
  <si>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</si>
  <si>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</si>
  <si>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</si>
  <si>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</si>
  <si>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</si>
  <si>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</si>
  <si>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</si>
  <si>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</si>
  <si>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</si>
  <si>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</si>
  <si>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</si>
  <si>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</si>
  <si>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</si>
  <si>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</si>
  <si>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</si>
  <si>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</si>
  <si>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</si>
  <si>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</si>
  <si>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</si>
  <si>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</si>
  <si>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</si>
  <si>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</si>
  <si>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</si>
  <si>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</si>
  <si>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</si>
  <si>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</si>
  <si>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</si>
  <si>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</si>
  <si>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</si>
  <si>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</si>
  <si>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</si>
  <si>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</si>
  <si>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</si>
  <si>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</si>
  <si>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</si>
  <si>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</si>
  <si>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</si>
  <si>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</si>
  <si>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</si>
  <si>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</si>
  <si>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</si>
  <si>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</si>
  <si>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</si>
  <si>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</si>
  <si>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</si>
  <si>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</si>
  <si>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</si>
  <si>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</si>
  <si>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</si>
  <si>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</si>
  <si>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</si>
  <si>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</si>
  <si>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</si>
  <si>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</si>
  <si>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</si>
  <si>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</si>
  <si>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</si>
  <si>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</si>
  <si>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</si>
  <si>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</si>
  <si>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</si>
  <si>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</si>
  <si>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</si>
  <si>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</si>
  <si>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</si>
  <si>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</si>
  <si>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</si>
  <si>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</si>
  <si>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</si>
  <si>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</si>
  <si>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</si>
  <si>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</si>
  <si>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</si>
  <si>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</si>
  <si>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</si>
  <si>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</si>
  <si>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</si>
  <si>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</si>
  <si>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</si>
  <si>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</si>
  <si>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</si>
  <si>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</si>
  <si>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</si>
  <si>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</si>
  <si>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</si>
  <si>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</si>
  <si>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</si>
  <si>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</si>
  <si>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</si>
  <si>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</si>
  <si>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</si>
  <si>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</si>
  <si>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</si>
  <si>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</si>
  <si>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</si>
  <si>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</si>
  <si>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</si>
  <si>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</si>
  <si>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</si>
  <si>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</si>
  <si>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</si>
  <si>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</si>
  <si>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</si>
  <si>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</si>
  <si>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</si>
  <si>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</si>
  <si>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</si>
  <si>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</si>
  <si>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</si>
  <si>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</si>
  <si>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</si>
  <si>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</si>
  <si>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</si>
  <si>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</si>
  <si>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</si>
  <si>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</si>
  <si>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</si>
  <si>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</si>
  <si>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</si>
  <si>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</si>
  <si>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</si>
  <si>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</si>
  <si>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</si>
  <si>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</si>
  <si>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</si>
  <si>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</si>
  <si>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</si>
  <si>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</si>
  <si>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</si>
  <si>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</si>
  <si>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</si>
  <si>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</si>
  <si>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</si>
  <si>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</si>
  <si>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</si>
  <si>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</si>
  <si>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</si>
  <si>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</si>
  <si>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</si>
  <si>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</si>
  <si>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</si>
  <si>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</si>
  <si>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</si>
  <si>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</si>
  <si>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</si>
  <si>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</si>
  <si>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</si>
  <si>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</si>
  <si>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</si>
  <si>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</si>
  <si>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</si>
  <si>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</si>
  <si>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</si>
  <si>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</si>
  <si>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</si>
  <si>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</si>
  <si>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</si>
  <si>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</si>
  <si>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</si>
  <si>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</si>
  <si>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</si>
  <si>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</si>
  <si>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</si>
  <si>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</si>
  <si>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</si>
  <si>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</si>
  <si>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</si>
  <si>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</si>
  <si>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</si>
  <si>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</si>
  <si>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</si>
  <si>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</si>
  <si>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</si>
  <si>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</si>
  <si>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</si>
  <si>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</si>
  <si>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</si>
  <si>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</si>
  <si>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</si>
  <si>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</si>
  <si>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</si>
  <si>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</si>
  <si>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</si>
  <si>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</si>
  <si>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</si>
  <si>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</si>
  <si>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</si>
  <si>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</si>
  <si>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</si>
  <si>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</si>
  <si>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</si>
  <si>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</si>
  <si>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</si>
  <si>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</si>
  <si>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</si>
  <si>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</si>
  <si>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</si>
  <si>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</si>
  <si>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</si>
  <si>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</si>
  <si>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</si>
  <si>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</si>
  <si>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</si>
  <si>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</si>
  <si>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</si>
  <si>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</si>
  <si>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</si>
  <si>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</si>
  <si>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</si>
  <si>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</si>
  <si>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</si>
  <si>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</si>
  <si>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</si>
  <si>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</si>
  <si>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</si>
  <si>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</si>
  <si>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</si>
  <si>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</si>
  <si>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</si>
  <si>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</si>
  <si>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</si>
  <si>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</si>
  <si>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</si>
  <si>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</si>
  <si>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</si>
  <si>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</si>
  <si>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</si>
  <si>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</si>
  <si>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</si>
  <si>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</si>
  <si>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</si>
  <si>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</si>
  <si>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</si>
  <si>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</si>
  <si>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</si>
  <si>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</si>
  <si>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</si>
  <si>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</si>
  <si>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</si>
  <si>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</si>
  <si>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</si>
  <si>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</si>
  <si>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</si>
  <si>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</si>
  <si>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</si>
  <si>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</si>
  <si>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</si>
  <si>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</si>
  <si>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</si>
  <si>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</si>
  <si>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</si>
  <si>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</si>
  <si>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</si>
  <si>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</si>
  <si>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</si>
  <si>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</si>
  <si>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</si>
  <si>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</si>
  <si>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</si>
  <si>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</si>
  <si>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</si>
  <si>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</si>
  <si>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</si>
  <si>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</si>
  <si>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</si>
  <si>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</si>
  <si>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</si>
  <si>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</si>
  <si>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</si>
  <si>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</si>
  <si>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</si>
  <si>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</si>
  <si>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</si>
  <si>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</si>
  <si>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</si>
  <si>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</si>
  <si>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</si>
  <si>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</si>
  <si>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</si>
  <si>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</si>
  <si>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</si>
  <si>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</si>
  <si>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</si>
  <si>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</si>
  <si>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</si>
  <si>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</si>
  <si>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</si>
  <si>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</si>
  <si>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</si>
  <si>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</si>
  <si>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</si>
  <si>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</si>
  <si>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</si>
  <si>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</si>
  <si>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</si>
  <si>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</si>
  <si>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</si>
  <si>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</si>
  <si>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</si>
  <si>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</si>
  <si>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</si>
  <si>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</si>
  <si>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</si>
  <si>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</si>
  <si>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</si>
  <si>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</si>
  <si>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</si>
  <si>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</si>
  <si>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</si>
  <si>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</si>
  <si>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</si>
  <si>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</si>
  <si>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</si>
  <si>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</si>
  <si>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</si>
  <si>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</si>
  <si>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</si>
  <si>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</si>
  <si>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</si>
  <si>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</si>
  <si>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</si>
  <si>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</si>
  <si>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</si>
  <si>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</si>
  <si>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</si>
  <si>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</si>
  <si>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</si>
  <si>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</si>
  <si>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</si>
  <si>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</si>
  <si>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</si>
  <si>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</si>
  <si>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</si>
  <si>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</si>
  <si>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</si>
  <si>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</si>
  <si>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</si>
  <si>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</si>
  <si>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</si>
  <si>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</si>
  <si>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</si>
  <si>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</si>
  <si>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</si>
  <si>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</si>
  <si>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</si>
  <si>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</si>
  <si>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</si>
  <si>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</si>
  <si>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</si>
  <si>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</si>
  <si>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</si>
  <si>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</si>
  <si>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</si>
  <si>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</si>
  <si>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</si>
  <si>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</si>
  <si>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</si>
  <si>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</si>
  <si>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</si>
  <si>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</si>
  <si>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</si>
  <si>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</si>
  <si>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</si>
  <si>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</si>
  <si>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</si>
  <si>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</si>
  <si>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</si>
  <si>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</si>
  <si>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</si>
  <si>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</si>
  <si>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</si>
  <si>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</si>
  <si>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</si>
  <si>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</si>
  <si>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</si>
  <si>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</si>
  <si>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</si>
  <si>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</si>
  <si>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</si>
  <si>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</si>
  <si>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</si>
  <si>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</si>
  <si>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</si>
  <si>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</si>
  <si>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</si>
  <si>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</si>
  <si>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</si>
  <si>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</si>
  <si>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</si>
  <si>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</si>
  <si>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</si>
  <si>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</si>
  <si>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</si>
  <si>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</si>
  <si>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</si>
  <si>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</si>
  <si>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</si>
  <si>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</si>
  <si>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</si>
  <si>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</si>
  <si>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</si>
  <si>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</si>
  <si>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</si>
  <si>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</si>
  <si>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</si>
  <si>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</si>
  <si>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</si>
  <si>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</si>
  <si>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</si>
  <si>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</si>
  <si>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</si>
  <si>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</si>
  <si>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</si>
  <si>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</si>
  <si>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</si>
  <si>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</si>
  <si>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</si>
  <si>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</si>
  <si>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</si>
  <si>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</si>
  <si>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</si>
  <si>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</si>
  <si>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</si>
  <si>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</si>
  <si>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</si>
  <si>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</si>
  <si>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</si>
  <si>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</si>
  <si>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</si>
  <si>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</si>
  <si>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</si>
  <si>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</si>
  <si>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</si>
  <si>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</si>
  <si>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</si>
  <si>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</si>
  <si>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</si>
  <si>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</si>
  <si>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</si>
  <si>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</si>
  <si>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</si>
  <si>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</si>
  <si>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</si>
  <si>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</si>
  <si>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</si>
  <si>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</si>
  <si>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</si>
  <si>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</si>
  <si>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</si>
  <si>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</si>
  <si>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</si>
  <si>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</si>
  <si>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</si>
  <si>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</si>
  <si>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</si>
  <si>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</si>
  <si>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</si>
  <si>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</si>
  <si>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</si>
  <si>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</si>
  <si>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</si>
  <si>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</si>
  <si>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</si>
  <si>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</si>
  <si>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</si>
  <si>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</si>
  <si>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</si>
  <si>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</si>
  <si>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</si>
  <si>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</si>
  <si>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</si>
  <si>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</si>
  <si>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</si>
  <si>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</si>
  <si>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</si>
  <si>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</si>
  <si>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</si>
  <si>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</si>
  <si>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</si>
  <si>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</si>
  <si>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</si>
  <si>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</si>
  <si>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</si>
  <si>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</si>
  <si>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</si>
  <si>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</si>
  <si>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</si>
  <si>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</si>
  <si>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</si>
  <si>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</si>
  <si>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</si>
  <si>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</si>
  <si>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</si>
  <si>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</si>
  <si>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</si>
  <si>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</si>
  <si>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</si>
  <si>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</si>
  <si>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</si>
  <si>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</si>
  <si>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</si>
  <si>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</si>
  <si>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</si>
  <si>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</si>
  <si>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</si>
  <si>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</si>
  <si>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</si>
  <si>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</si>
  <si>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</si>
  <si>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</si>
  <si>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</si>
  <si>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</si>
  <si>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</si>
  <si>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</si>
  <si>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</si>
  <si>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</si>
  <si>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</si>
  <si>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</si>
  <si>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</si>
  <si>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</si>
  <si>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</si>
  <si>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</si>
  <si>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</si>
  <si>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</si>
  <si>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</si>
  <si>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</si>
  <si>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</si>
  <si>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</si>
  <si>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</si>
  <si>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</si>
  <si>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</si>
  <si>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</si>
  <si>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</si>
  <si>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</si>
  <si>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</si>
  <si>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</si>
  <si>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</si>
  <si>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</si>
  <si>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</si>
  <si>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</si>
  <si>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</si>
  <si>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</si>
  <si>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</si>
  <si>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</si>
  <si>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</si>
  <si>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</si>
  <si>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</si>
  <si>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</si>
  <si>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</si>
  <si>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</si>
  <si>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</si>
  <si>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</si>
  <si>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</si>
  <si>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</si>
  <si>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</si>
  <si>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</si>
  <si>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</si>
  <si>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</si>
  <si>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</si>
  <si>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</si>
  <si>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</si>
  <si>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</si>
  <si>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</si>
  <si>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</si>
  <si>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</si>
  <si>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</si>
  <si>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</si>
  <si>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</si>
  <si>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</si>
  <si>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</si>
  <si>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</si>
  <si>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</si>
  <si>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</si>
  <si>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</si>
  <si>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</si>
  <si>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</si>
  <si>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</si>
  <si>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</si>
  <si>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</si>
  <si>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</si>
  <si>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</si>
  <si>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</si>
  <si>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</si>
  <si>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</si>
  <si>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</si>
  <si>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</si>
  <si>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</si>
  <si>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</si>
  <si>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</si>
  <si>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</si>
  <si>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</si>
  <si>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</si>
  <si>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</si>
  <si>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</si>
  <si>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</si>
  <si>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</si>
  <si>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</si>
  <si>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</si>
  <si>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</si>
  <si>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</si>
  <si>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</si>
  <si>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</si>
  <si>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</si>
  <si>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</si>
  <si>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</si>
  <si>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</si>
  <si>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</si>
  <si>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</si>
  <si>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</si>
  <si>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</si>
  <si>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</si>
  <si>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</si>
  <si>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</si>
  <si>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</si>
  <si>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</si>
  <si>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</si>
  <si>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</si>
  <si>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</si>
  <si>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</si>
  <si>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</si>
  <si>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</si>
  <si>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</si>
  <si>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</si>
  <si>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</si>
  <si>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</si>
  <si>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</si>
  <si>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</si>
  <si>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</si>
  <si>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</si>
  <si>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</si>
  <si>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</si>
  <si>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</si>
  <si>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</si>
  <si>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</si>
  <si>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</si>
  <si>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</si>
  <si>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</si>
  <si>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</si>
  <si>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</si>
  <si>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</si>
  <si>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</si>
  <si>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</si>
  <si>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</si>
  <si>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</si>
  <si>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</si>
  <si>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</si>
  <si>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</si>
  <si>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</si>
  <si>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</si>
  <si>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</si>
  <si>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</si>
  <si>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</si>
  <si>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</si>
  <si>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</si>
  <si>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</si>
  <si>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</si>
  <si>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</si>
  <si>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</si>
  <si>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</si>
  <si>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</si>
  <si>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</si>
  <si>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</si>
  <si>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</si>
  <si>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</si>
  <si>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</si>
  <si>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</si>
  <si>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</si>
  <si>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</si>
  <si>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</si>
  <si>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</si>
  <si>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</si>
  <si>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</si>
  <si>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</si>
  <si>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</si>
  <si>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</si>
  <si>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</si>
  <si>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</si>
  <si>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</si>
  <si>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</si>
  <si>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</si>
  <si>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</si>
  <si>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</si>
  <si>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</si>
  <si>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</si>
  <si>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</si>
  <si>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</si>
  <si>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</si>
  <si>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</si>
  <si>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</si>
  <si>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</si>
  <si>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</si>
  <si>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</si>
  <si>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</si>
  <si>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</si>
  <si>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</si>
  <si>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</si>
  <si>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</si>
  <si>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</si>
  <si>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</si>
  <si>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</si>
  <si>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</si>
  <si>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</si>
  <si>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</si>
  <si>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</si>
  <si>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</si>
  <si>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</si>
  <si>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</si>
  <si>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</si>
  <si>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</si>
  <si>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</si>
  <si>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</si>
  <si>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</si>
  <si>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</si>
  <si>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</si>
  <si>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</si>
  <si>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</si>
  <si>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</si>
  <si>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</si>
  <si>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</si>
  <si>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</si>
  <si>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</si>
  <si>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</si>
  <si>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</si>
  <si>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</si>
  <si>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</si>
  <si>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</si>
  <si>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</si>
  <si>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</si>
  <si>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</si>
  <si>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</si>
  <si>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</si>
  <si>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</si>
  <si>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</si>
  <si>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</si>
  <si>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</si>
  <si>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</si>
  <si>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</si>
  <si>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</si>
  <si>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</si>
  <si>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</si>
  <si>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</si>
  <si>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</si>
  <si>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</si>
  <si>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</si>
  <si>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</si>
  <si>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</si>
  <si>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</si>
  <si>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</si>
  <si>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</si>
  <si>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</si>
  <si>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</si>
  <si>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</si>
  <si>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</si>
  <si>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</si>
  <si>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</si>
  <si>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</si>
  <si>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</si>
  <si>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</si>
  <si>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</si>
  <si>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</si>
  <si>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</si>
  <si>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</si>
  <si>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</si>
  <si>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</si>
  <si>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</si>
  <si>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</si>
  <si>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</si>
  <si>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</si>
  <si>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</si>
  <si>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</si>
  <si>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</si>
  <si>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</si>
  <si>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</si>
  <si>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</si>
  <si>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</si>
  <si>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</si>
  <si>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</si>
  <si>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</si>
  <si>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</si>
  <si>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</si>
  <si>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</si>
  <si>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</si>
  <si>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</si>
  <si>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</si>
  <si>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</si>
  <si>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</si>
  <si>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</si>
  <si>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</si>
  <si>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</si>
  <si>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</si>
  <si>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</si>
  <si>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</si>
  <si>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</si>
  <si>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</si>
  <si>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</si>
  <si>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</si>
  <si>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</si>
  <si>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</si>
  <si>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</si>
  <si>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</si>
  <si>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</si>
  <si>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</si>
  <si>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</si>
  <si>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</si>
  <si>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</si>
  <si>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</si>
  <si>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</si>
  <si>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</si>
  <si>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</si>
  <si>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</si>
  <si>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</si>
  <si>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</si>
  <si>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</si>
  <si>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</si>
  <si>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</si>
  <si>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</si>
  <si>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</si>
  <si>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</si>
  <si>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</si>
  <si>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</si>
  <si>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</si>
  <si>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</si>
  <si>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</si>
  <si>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</si>
  <si>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</si>
  <si>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</si>
  <si>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</si>
  <si>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</si>
  <si>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</si>
  <si>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</si>
  <si>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</si>
  <si>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</si>
  <si>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</si>
  <si>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</si>
  <si>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</si>
  <si>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</si>
  <si>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</si>
  <si>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</si>
  <si>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</si>
  <si>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</si>
  <si>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</si>
  <si>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</si>
  <si>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</si>
  <si>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</si>
  <si>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</si>
  <si>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</si>
  <si>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</si>
  <si>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</si>
  <si>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</si>
  <si>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</si>
  <si>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</si>
  <si>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</si>
  <si>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</si>
  <si>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</si>
  <si>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</si>
  <si>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</si>
  <si>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</si>
  <si>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</si>
  <si>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</si>
  <si>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</si>
  <si>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</si>
  <si>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</si>
  <si>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</si>
  <si>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</si>
  <si>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</si>
  <si>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</si>
  <si>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</si>
  <si>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</si>
  <si>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</si>
  <si>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</si>
  <si>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</si>
  <si>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</si>
  <si>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</si>
  <si>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</si>
  <si>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</si>
  <si>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</si>
  <si>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</si>
  <si>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</si>
  <si>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</si>
  <si>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</si>
  <si>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</si>
  <si>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</si>
  <si>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</si>
  <si>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</si>
  <si>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</si>
  <si>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</si>
  <si>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</si>
  <si>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</si>
  <si>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</si>
  <si>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</si>
  <si>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</si>
  <si>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</si>
  <si>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</si>
  <si>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</si>
  <si>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</si>
  <si>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</si>
  <si>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</si>
  <si>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</si>
  <si>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</si>
  <si>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</si>
  <si>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</si>
  <si>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</si>
  <si>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</si>
  <si>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</si>
  <si>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</si>
  <si>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</si>
  <si>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</si>
  <si>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</si>
  <si>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</si>
  <si>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</si>
  <si>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</si>
  <si>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</si>
  <si>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</si>
  <si>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</si>
  <si>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</si>
  <si>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</si>
  <si>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</si>
  <si>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</si>
  <si>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</si>
  <si>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</si>
  <si>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</si>
  <si>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</si>
  <si>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</si>
  <si>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</si>
  <si>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</si>
  <si>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</si>
  <si>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</si>
  <si>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</si>
  <si>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</si>
  <si>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</si>
  <si>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</si>
  <si>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</si>
  <si>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</si>
  <si>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</si>
  <si>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</si>
  <si>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</si>
  <si>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</si>
  <si>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</si>
  <si>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</si>
  <si>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</si>
  <si>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</si>
  <si>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</si>
  <si>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</si>
  <si>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</si>
  <si>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</si>
  <si>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</si>
  <si>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</si>
  <si>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</si>
  <si>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</si>
  <si>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</si>
  <si>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</si>
  <si>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</si>
  <si>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</si>
  <si>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</si>
  <si>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</si>
  <si>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</si>
  <si>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</si>
  <si>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</si>
  <si>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</si>
  <si>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</si>
  <si>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</si>
  <si>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</si>
  <si>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</si>
  <si>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</si>
  <si>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</si>
  <si>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</si>
  <si>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</si>
  <si>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</si>
  <si>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</si>
  <si>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</si>
  <si>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</si>
  <si>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</si>
  <si>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</si>
  <si>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</si>
  <si>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</si>
  <si>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</si>
  <si>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</si>
  <si>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</si>
  <si>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</si>
  <si>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</si>
  <si>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</si>
  <si>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</si>
  <si>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</si>
  <si>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</si>
  <si>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</si>
  <si>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</si>
  <si>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</si>
  <si>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</si>
  <si>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</si>
  <si>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</si>
  <si>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</si>
  <si>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</si>
  <si>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</si>
  <si>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</si>
  <si>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</si>
  <si>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</si>
  <si>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</si>
  <si>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</si>
  <si>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</si>
  <si>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</si>
  <si>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</si>
  <si>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</si>
  <si>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</si>
  <si>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</si>
  <si>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</si>
  <si>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</si>
  <si>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</si>
  <si>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</si>
  <si>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</si>
  <si>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</si>
  <si>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</si>
  <si>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</si>
  <si>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</si>
  <si>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</si>
  <si>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</si>
  <si>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</si>
  <si>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</si>
  <si>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</si>
  <si>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</si>
  <si>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</si>
  <si>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</si>
  <si>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</si>
  <si>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</si>
  <si>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</si>
  <si>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</si>
  <si>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</si>
  <si>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</si>
  <si>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</si>
  <si>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</si>
  <si>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</si>
  <si>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</si>
  <si>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</si>
  <si>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</si>
  <si>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</si>
  <si>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</si>
  <si>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</si>
  <si>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</si>
  <si>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</si>
  <si>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</si>
  <si>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</si>
  <si>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</si>
  <si>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</si>
  <si>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</si>
  <si>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</si>
  <si>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</si>
  <si>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</si>
  <si>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</si>
  <si>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</si>
  <si>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</si>
  <si>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</si>
  <si>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</si>
  <si>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</si>
  <si>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</si>
  <si>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</si>
  <si>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</si>
  <si>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</si>
  <si>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</si>
  <si>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</si>
  <si>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</si>
  <si>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</si>
  <si>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</si>
  <si>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</si>
  <si>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</si>
  <si>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</si>
  <si>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</si>
  <si>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</si>
  <si>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</si>
  <si>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</si>
  <si>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</si>
  <si>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</si>
  <si>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</si>
  <si>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</si>
  <si>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</si>
  <si>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</si>
  <si>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</si>
  <si>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</si>
  <si>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</si>
  <si>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</si>
  <si>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</si>
  <si>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</si>
  <si>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</si>
  <si>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</si>
  <si>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</si>
  <si>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</si>
  <si>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</si>
  <si>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</si>
  <si>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</si>
  <si>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</si>
  <si>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</si>
  <si>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</si>
  <si>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</si>
  <si>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</si>
  <si>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</si>
  <si>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</si>
  <si>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</si>
  <si>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</si>
  <si>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</si>
  <si>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</si>
  <si>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</si>
  <si>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</si>
  <si>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</si>
  <si>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</si>
  <si>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</si>
  <si>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</si>
  <si>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</si>
  <si>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</si>
  <si>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</si>
  <si>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</si>
  <si>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</si>
  <si>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</si>
  <si>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</si>
  <si>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</si>
  <si>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</si>
  <si>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</si>
  <si>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</si>
  <si>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</si>
  <si>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</si>
  <si>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</si>
  <si>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</si>
  <si>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</si>
  <si>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</si>
  <si>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</si>
  <si>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</si>
  <si>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</si>
  <si>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</si>
  <si>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</si>
  <si>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</si>
  <si>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</si>
  <si>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</si>
  <si>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</si>
  <si>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</si>
  <si>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</si>
  <si>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</si>
  <si>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</si>
  <si>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</si>
  <si>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</si>
  <si>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</si>
  <si>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</si>
  <si>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</si>
  <si>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</si>
  <si>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</si>
  <si>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</si>
  <si>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</si>
  <si>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</si>
  <si>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</si>
  <si>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</si>
  <si>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</si>
  <si>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</si>
  <si>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</si>
  <si>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</si>
  <si>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</si>
  <si>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</si>
  <si>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</si>
  <si>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</si>
  <si>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</si>
  <si>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</si>
  <si>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</si>
  <si>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</si>
  <si>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</si>
  <si>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</si>
  <si>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</si>
  <si>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</si>
  <si>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</si>
  <si>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</si>
  <si>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</si>
  <si>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</si>
  <si>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</si>
  <si>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</si>
  <si>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</si>
  <si>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</si>
  <si>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</si>
  <si>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</si>
  <si>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</si>
  <si>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</si>
  <si>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</si>
  <si>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</si>
  <si>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</si>
  <si>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</si>
  <si>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</si>
  <si>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</si>
  <si>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</si>
  <si>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</si>
  <si>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</si>
  <si>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</si>
  <si>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</si>
  <si>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</si>
  <si>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</si>
  <si>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</si>
  <si>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</si>
  <si>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</si>
  <si>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</si>
  <si>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</si>
  <si>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</si>
  <si>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</si>
  <si>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</si>
  <si>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</si>
  <si>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</si>
  <si>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</si>
  <si>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</si>
  <si>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</si>
  <si>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</si>
  <si>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</si>
  <si>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</si>
  <si>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</si>
  <si>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</si>
  <si>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</si>
  <si>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</si>
  <si>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</si>
  <si>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</si>
  <si>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</si>
  <si>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</si>
  <si>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</si>
  <si>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</si>
  <si>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</si>
  <si>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</si>
  <si>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</si>
  <si>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</si>
  <si>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</si>
  <si>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</si>
  <si>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</si>
  <si>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</si>
  <si>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</si>
  <si>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</si>
  <si>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</si>
  <si>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</si>
  <si>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</si>
  <si>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</si>
  <si>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</si>
  <si>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</si>
  <si>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</si>
  <si>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</si>
  <si>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</si>
  <si>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</si>
  <si>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</si>
  <si>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</si>
  <si>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</si>
  <si>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</si>
  <si>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</si>
  <si>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</si>
  <si>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</si>
  <si>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</si>
  <si>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</si>
  <si>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</si>
  <si>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</si>
  <si>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</si>
  <si>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</si>
  <si>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</si>
  <si>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</si>
  <si>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</si>
  <si>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</si>
  <si>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</si>
  <si>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</si>
  <si>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</si>
  <si>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</si>
  <si>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</si>
  <si>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</si>
  <si>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</si>
  <si>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</si>
  <si>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</si>
  <si>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</si>
  <si>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</si>
  <si>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</si>
  <si>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</si>
  <si>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</si>
  <si>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</si>
  <si>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</si>
  <si>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</si>
  <si>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</si>
  <si>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</si>
  <si>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</si>
  <si>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</si>
  <si>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</si>
  <si>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</si>
  <si>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</si>
  <si>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</si>
  <si>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</si>
  <si>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</si>
  <si>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</si>
  <si>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</si>
  <si>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</si>
  <si>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</si>
  <si>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</si>
  <si>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</si>
  <si>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</si>
  <si>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</si>
  <si>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</si>
  <si>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</si>
  <si>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</si>
  <si>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</si>
  <si>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</si>
  <si>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</si>
  <si>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</si>
  <si>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</si>
  <si>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</si>
  <si>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</si>
  <si>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</si>
  <si>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</si>
  <si>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</si>
  <si>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</si>
  <si>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</si>
  <si>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</si>
  <si>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</si>
  <si>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</si>
  <si>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</si>
  <si>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</si>
  <si>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</si>
  <si>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</si>
  <si>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</si>
  <si>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</si>
  <si>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</si>
  <si>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</si>
  <si>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</si>
  <si>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</si>
  <si>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</si>
  <si>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</si>
  <si>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</si>
  <si>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</si>
  <si>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</si>
  <si>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</si>
  <si>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</si>
  <si>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</si>
  <si>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</si>
  <si>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</si>
  <si>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</si>
  <si>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</si>
  <si>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</si>
  <si>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</si>
  <si>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</si>
  <si>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</si>
  <si>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</si>
  <si>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</si>
  <si>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</si>
  <si>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</si>
  <si>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</si>
  <si>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</si>
  <si>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</si>
  <si>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</si>
  <si>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</si>
  <si>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</si>
  <si>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</si>
  <si>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</si>
  <si>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</si>
  <si>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</si>
  <si>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</si>
  <si>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</si>
  <si>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</si>
  <si>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</si>
  <si>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</si>
  <si>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</si>
  <si>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</si>
  <si>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</si>
  <si>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</si>
  <si>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</si>
  <si>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</si>
  <si>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</si>
  <si>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</si>
  <si>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</si>
  <si>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</si>
  <si>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</si>
  <si>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</si>
  <si>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</si>
  <si>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</si>
  <si>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</si>
  <si>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</si>
  <si>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</si>
  <si>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</si>
  <si>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</si>
  <si>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</si>
  <si>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</si>
  <si>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</si>
  <si>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</si>
  <si>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</si>
  <si>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</si>
  <si>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</si>
  <si>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</si>
  <si>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</si>
  <si>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</si>
  <si>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</si>
  <si>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</si>
  <si>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</si>
  <si>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</si>
  <si>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</si>
  <si>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</si>
  <si>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</si>
  <si>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</si>
  <si>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</si>
  <si>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</si>
  <si>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</si>
  <si>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</si>
  <si>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</si>
  <si>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</si>
  <si>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</si>
  <si>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</si>
  <si>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</si>
  <si>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</si>
  <si>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</si>
  <si>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</si>
  <si>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</si>
  <si>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</si>
  <si>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</si>
  <si>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</si>
  <si>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</si>
  <si>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</si>
  <si>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</si>
  <si>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</si>
  <si>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</si>
  <si>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</si>
  <si>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</si>
  <si>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</si>
  <si>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</si>
  <si>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</si>
  <si>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</si>
  <si>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</si>
  <si>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</si>
  <si>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</si>
  <si>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</si>
  <si>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</si>
  <si>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</si>
  <si>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</si>
  <si>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</si>
  <si>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</si>
  <si>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</si>
  <si>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</si>
  <si>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</si>
  <si>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</si>
  <si>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</si>
  <si>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</si>
  <si>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</si>
  <si>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</si>
  <si>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</si>
  <si>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</si>
  <si>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</si>
  <si>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</si>
  <si>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</si>
  <si>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</si>
  <si>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</si>
  <si>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</si>
  <si>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</si>
  <si>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</si>
  <si>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</si>
  <si>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</si>
  <si>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</si>
  <si>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</si>
  <si>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</si>
  <si>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</si>
  <si>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</si>
  <si>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</si>
  <si>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</si>
  <si>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</si>
  <si>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</si>
  <si>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</si>
  <si>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</si>
  <si>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</si>
  <si>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</si>
  <si>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</si>
  <si>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</si>
  <si>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</si>
  <si>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</si>
  <si>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</si>
  <si>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</si>
  <si>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</si>
  <si>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</si>
  <si>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</si>
  <si>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</si>
  <si>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</si>
  <si>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</si>
  <si>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</si>
  <si>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</si>
  <si>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</si>
  <si>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</si>
  <si>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</si>
  <si>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</si>
  <si>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</si>
  <si>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</si>
  <si>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</si>
  <si>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</si>
  <si>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</si>
  <si>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</si>
  <si>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</si>
  <si>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</si>
  <si>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</si>
  <si>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</si>
  <si>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</si>
  <si>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</si>
  <si>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</si>
  <si>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</si>
  <si>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</si>
  <si>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</si>
  <si>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</si>
  <si>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</si>
  <si>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</si>
  <si>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</si>
  <si>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</si>
  <si>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</si>
  <si>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</si>
  <si>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</si>
  <si>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</si>
  <si>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</si>
  <si>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</si>
  <si>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</si>
  <si>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</si>
  <si>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</si>
  <si>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</si>
  <si>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</si>
  <si>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</si>
  <si>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</si>
  <si>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</si>
  <si>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</si>
  <si>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</si>
  <si>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</si>
  <si>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</si>
  <si>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</si>
  <si>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</si>
  <si>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</si>
  <si>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</si>
  <si>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</si>
  <si>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</si>
  <si>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</si>
  <si>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</si>
  <si>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</si>
  <si>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</si>
  <si>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</si>
  <si>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</si>
  <si>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</si>
  <si>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</si>
  <si>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</si>
  <si>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</si>
  <si>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</si>
  <si>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</si>
  <si>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</si>
  <si>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</si>
  <si>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</si>
  <si>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</si>
  <si>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</si>
  <si>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</si>
  <si>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</si>
  <si>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</si>
  <si>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</si>
  <si>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</si>
  <si>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</si>
  <si>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</si>
  <si>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</si>
  <si>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</si>
  <si>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</si>
  <si>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</si>
  <si>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</si>
  <si>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</si>
  <si>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</si>
  <si>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</si>
  <si>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</si>
  <si>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</si>
  <si>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</si>
  <si>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</si>
  <si>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</si>
  <si>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</si>
  <si>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</si>
  <si>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</si>
  <si>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</si>
  <si>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</si>
  <si>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</si>
  <si>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</si>
  <si>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</si>
  <si>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</si>
  <si>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</si>
  <si>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</si>
  <si>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</si>
  <si>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</si>
  <si>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</si>
  <si>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</si>
  <si>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</si>
  <si>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</si>
  <si>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</si>
  <si>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</si>
  <si>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</si>
  <si>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</si>
  <si>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</si>
  <si>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</si>
  <si>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</si>
  <si>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</si>
  <si>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</si>
  <si>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</si>
  <si>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</si>
  <si>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</si>
  <si>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</si>
  <si>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</si>
  <si>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</si>
  <si>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</si>
  <si>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</si>
  <si>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</si>
  <si>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</si>
  <si>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</si>
  <si>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</si>
  <si>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</si>
  <si>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</si>
  <si>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</si>
  <si>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</si>
  <si>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</si>
  <si>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</si>
  <si>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</si>
  <si>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</si>
  <si>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</si>
  <si>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</si>
  <si>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</si>
  <si>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</si>
  <si>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</si>
  <si>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</si>
  <si>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</si>
  <si>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</si>
  <si>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</si>
  <si>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</si>
  <si>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</si>
  <si>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</si>
  <si>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</si>
  <si>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</si>
  <si>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</si>
  <si>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</si>
  <si>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</si>
  <si>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</si>
  <si>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</si>
  <si>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</si>
  <si>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</si>
  <si>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</si>
  <si>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</si>
  <si>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</si>
  <si>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</si>
  <si>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</si>
  <si>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</si>
  <si>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</si>
  <si>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</si>
  <si>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</si>
  <si>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</si>
  <si>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</si>
  <si>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</si>
  <si>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</si>
  <si>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</si>
  <si>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</si>
  <si>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</si>
  <si>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</si>
  <si>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</si>
  <si>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</si>
  <si>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</si>
  <si>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</si>
  <si>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</si>
  <si>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</si>
  <si>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</si>
  <si>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</si>
  <si>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</si>
  <si>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</si>
  <si>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</si>
  <si>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</si>
  <si>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</si>
  <si>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</si>
  <si>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</si>
  <si>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</si>
  <si>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</si>
  <si>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</si>
  <si>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</si>
  <si>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</si>
  <si>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</si>
  <si>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</si>
  <si>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</si>
  <si>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</si>
  <si>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</si>
  <si>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</si>
  <si>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</si>
  <si>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</si>
  <si>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</si>
  <si>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</si>
  <si>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</si>
  <si>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</si>
  <si>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</si>
  <si>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</si>
  <si>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</si>
  <si>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</si>
  <si>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</si>
  <si>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</si>
  <si>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</si>
  <si>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</si>
  <si>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</si>
  <si>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</si>
  <si>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</si>
  <si>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</si>
  <si>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</si>
  <si>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</si>
  <si>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</si>
  <si>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</si>
  <si>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</si>
  <si>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</si>
  <si>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</si>
  <si>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</si>
  <si>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</si>
  <si>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</si>
  <si>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</si>
  <si>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</si>
  <si>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</si>
  <si>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</si>
  <si>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</si>
  <si>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</si>
  <si>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</si>
  <si>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</si>
  <si>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</si>
  <si>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</si>
  <si>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</si>
  <si>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</si>
  <si>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</si>
  <si>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</si>
  <si>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</si>
  <si>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</si>
  <si>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</si>
  <si>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</si>
  <si>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</si>
  <si>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</si>
  <si>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</si>
  <si>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</si>
  <si>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</si>
  <si>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</si>
  <si>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</si>
  <si>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</si>
  <si>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</si>
  <si>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</si>
  <si>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</si>
  <si>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</si>
  <si>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</si>
  <si>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</si>
  <si>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</si>
  <si>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</si>
  <si>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</si>
  <si>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</si>
  <si>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</si>
  <si>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</si>
  <si>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</si>
  <si>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</si>
  <si>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</si>
  <si>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</si>
  <si>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</si>
  <si>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</si>
  <si>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</si>
  <si>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</si>
  <si>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</si>
  <si>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</si>
  <si>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</si>
  <si>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</si>
  <si>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</si>
  <si>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</si>
  <si>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</si>
  <si>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</si>
  <si>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</si>
  <si>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</si>
  <si>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</si>
  <si>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</si>
  <si>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</si>
  <si>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</si>
  <si>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</si>
  <si>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</si>
  <si>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</si>
  <si>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</si>
  <si>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</si>
  <si>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</si>
  <si>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</si>
  <si>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</si>
  <si>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</si>
  <si>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</si>
  <si>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</si>
  <si>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</si>
  <si>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</si>
  <si>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</si>
  <si>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</si>
  <si>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</si>
  <si>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</si>
  <si>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</si>
  <si>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</si>
  <si>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</si>
  <si>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</si>
  <si>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</si>
  <si>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</si>
  <si>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</si>
  <si>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</si>
  <si>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</si>
  <si>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</si>
  <si>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</si>
  <si>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</si>
  <si>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</si>
  <si>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</si>
  <si>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</si>
  <si>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</si>
  <si>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</si>
  <si>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</si>
  <si>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</si>
  <si>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</si>
  <si>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</si>
  <si>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</si>
  <si>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</si>
  <si>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</si>
  <si>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</si>
  <si>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</si>
  <si>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</si>
  <si>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</si>
  <si>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</si>
  <si>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</si>
  <si>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</si>
  <si>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</si>
  <si>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</si>
  <si>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</si>
  <si>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</si>
  <si>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</si>
  <si>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</si>
  <si>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</si>
  <si>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</si>
  <si>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</si>
  <si>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</si>
  <si>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</si>
  <si>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</si>
  <si>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</si>
  <si>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</si>
  <si>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</si>
  <si>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</si>
  <si>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</si>
  <si>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</si>
  <si>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</si>
  <si>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</si>
  <si>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</si>
  <si>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</si>
  <si>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</si>
  <si>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</si>
  <si>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</si>
  <si>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</si>
  <si>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</si>
  <si>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</si>
  <si>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</si>
  <si>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</si>
  <si>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</si>
  <si>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</si>
  <si>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</si>
  <si>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</si>
  <si>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</si>
  <si>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</si>
  <si>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</si>
  <si>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</si>
  <si>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</si>
  <si>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</si>
  <si>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</si>
  <si>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</si>
  <si>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</si>
  <si>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</si>
  <si>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</si>
  <si>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</si>
  <si>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</si>
  <si>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</si>
  <si>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</si>
  <si>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</si>
  <si>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</si>
  <si>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</si>
  <si>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</si>
  <si>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</si>
  <si>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</si>
  <si>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</si>
  <si>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</si>
  <si>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</si>
  <si>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</si>
  <si>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</si>
  <si>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</si>
  <si>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</si>
  <si>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</si>
  <si>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</si>
  <si>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</si>
  <si>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</si>
  <si>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</si>
  <si>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</si>
  <si>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</si>
  <si>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</si>
  <si>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</si>
  <si>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</si>
  <si>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</si>
  <si>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</si>
  <si>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</si>
  <si>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</si>
  <si>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</si>
  <si>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</si>
  <si>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</si>
  <si>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</si>
  <si>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</si>
  <si>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</si>
  <si>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</si>
  <si>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</si>
  <si>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</si>
  <si>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</si>
  <si>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</si>
  <si>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</si>
  <si>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</si>
  <si>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</si>
  <si>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</si>
  <si>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</si>
  <si>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</si>
  <si>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</si>
  <si>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</si>
  <si>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</si>
  <si>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</si>
  <si>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</si>
  <si>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</si>
  <si>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</si>
  <si>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</si>
  <si>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</si>
  <si>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</si>
  <si>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</si>
  <si>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</si>
  <si>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</si>
  <si>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</si>
  <si>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</si>
  <si>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</si>
  <si>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</si>
  <si>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</si>
  <si>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</si>
  <si>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</si>
  <si>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</si>
  <si>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</si>
  <si>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</si>
  <si>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</si>
  <si>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</si>
  <si>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</si>
  <si>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</si>
  <si>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</si>
  <si>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</si>
  <si>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</si>
  <si>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</si>
  <si>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</si>
  <si>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</si>
  <si>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</si>
  <si>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</si>
  <si>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</si>
  <si>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</si>
  <si>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</si>
  <si>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</si>
  <si>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</si>
  <si>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</si>
  <si>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</si>
  <si>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</si>
  <si>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</si>
  <si>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</si>
  <si>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</si>
  <si>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</si>
  <si>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</si>
  <si>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</si>
  <si>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</si>
  <si>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</si>
  <si>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</si>
  <si>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</si>
  <si>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</si>
  <si>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</si>
  <si>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</si>
  <si>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</si>
  <si>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</si>
  <si>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</si>
  <si>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</si>
  <si>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</si>
  <si>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</si>
  <si>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</si>
  <si>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</si>
  <si>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</si>
  <si>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</si>
  <si>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</si>
  <si>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</si>
  <si>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</si>
  <si>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</si>
  <si>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</si>
  <si>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</si>
  <si>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</si>
  <si>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</si>
  <si>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</si>
  <si>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</si>
  <si>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</si>
  <si>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</si>
  <si>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</si>
  <si>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</si>
  <si>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</si>
  <si>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</si>
  <si>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</si>
  <si>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</si>
  <si>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</si>
  <si>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</si>
  <si>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</si>
  <si>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</si>
  <si>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</si>
  <si>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</si>
  <si>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</si>
  <si>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</si>
  <si>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</si>
  <si>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</si>
  <si>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</si>
  <si>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</si>
  <si>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</si>
  <si>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</si>
  <si>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</si>
  <si>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</si>
  <si>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</si>
  <si>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</si>
  <si>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</si>
  <si>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</si>
  <si>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</si>
  <si>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</si>
  <si>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</si>
  <si>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</si>
  <si>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</si>
  <si>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</si>
  <si>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</si>
  <si>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</si>
  <si>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</si>
  <si>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</si>
  <si>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</si>
  <si>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</si>
  <si>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</si>
  <si>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</si>
  <si>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</si>
  <si>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</si>
  <si>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</si>
  <si>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</si>
  <si>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</si>
  <si>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</si>
  <si>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</si>
  <si>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</si>
  <si>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</si>
  <si>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</si>
  <si>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</si>
  <si>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</si>
  <si>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</si>
  <si>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</si>
  <si>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</si>
  <si>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</si>
  <si>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</si>
  <si>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</si>
  <si>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</si>
  <si>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</si>
  <si>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</si>
  <si>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</si>
  <si>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</si>
  <si>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</si>
  <si>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</si>
  <si>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</si>
  <si>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</si>
  <si>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</si>
  <si>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</si>
  <si>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</si>
  <si>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</si>
  <si>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</si>
  <si>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</si>
  <si>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</si>
  <si>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</si>
  <si>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</si>
  <si>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</si>
  <si>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</si>
  <si>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</si>
  <si>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</si>
  <si>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</si>
  <si>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</si>
  <si>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</si>
  <si>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</si>
  <si>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</si>
  <si>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</si>
  <si>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</si>
  <si>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</si>
  <si>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</si>
  <si>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</si>
  <si>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</si>
  <si>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</si>
  <si>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</si>
  <si>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</si>
  <si>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</si>
  <si>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</si>
  <si>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</si>
  <si>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</si>
  <si>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</si>
  <si>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</si>
  <si>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</si>
  <si>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</si>
  <si>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</si>
  <si>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</si>
  <si>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</si>
  <si>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</si>
  <si>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</si>
  <si>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</si>
  <si>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</si>
  <si>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</si>
  <si>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</si>
  <si>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</si>
  <si>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</si>
  <si>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</si>
  <si>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</si>
  <si>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</si>
  <si>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</si>
  <si>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</si>
  <si>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</si>
  <si>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</si>
  <si>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</si>
  <si>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</si>
  <si>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</si>
  <si>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</si>
  <si>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</si>
  <si>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</si>
  <si>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</si>
  <si>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</si>
  <si>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</si>
  <si>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</si>
  <si>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</si>
  <si>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</si>
  <si>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</si>
  <si>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</si>
  <si>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</si>
  <si>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</si>
  <si>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</si>
  <si>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</si>
  <si>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</si>
  <si>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</si>
  <si>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</si>
  <si>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</si>
  <si>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</si>
  <si>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</si>
  <si>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</si>
  <si>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</si>
  <si>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</si>
  <si>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</si>
  <si>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</si>
  <si>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</si>
  <si>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</si>
  <si>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</si>
  <si>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</si>
  <si>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</si>
  <si>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</si>
  <si>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</si>
  <si>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</si>
  <si>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</si>
  <si>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</si>
  <si>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</si>
  <si>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</si>
  <si>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</si>
  <si>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</si>
  <si>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</si>
  <si>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</si>
  <si>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</si>
  <si>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</si>
  <si>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</si>
  <si>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</si>
  <si>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</si>
  <si>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</si>
  <si>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</si>
  <si>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</si>
  <si>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</si>
  <si>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</si>
  <si>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</si>
  <si>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</si>
  <si>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</si>
  <si>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</si>
  <si>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</si>
  <si>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</si>
  <si>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</si>
  <si>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</si>
  <si>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</si>
  <si>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</si>
  <si>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</si>
  <si>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</si>
  <si>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</si>
  <si>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</si>
  <si>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</si>
  <si>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</si>
  <si>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</si>
  <si>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</si>
  <si>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</si>
  <si>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</si>
  <si>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</si>
  <si>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</si>
  <si>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</si>
  <si>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</si>
  <si>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</si>
  <si>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</si>
  <si>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</si>
  <si>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</si>
  <si>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</si>
  <si>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</si>
  <si>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</si>
  <si>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</si>
  <si>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</si>
  <si>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</si>
  <si>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</si>
  <si>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</si>
  <si>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</si>
  <si>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</si>
  <si>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</si>
  <si>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</si>
  <si>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</si>
  <si>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</si>
  <si>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</si>
  <si>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</si>
  <si>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</si>
  <si>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</si>
  <si>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</si>
  <si>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</si>
  <si>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</si>
  <si>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</si>
  <si>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</si>
  <si>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</si>
  <si>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</si>
  <si>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</si>
  <si>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</si>
  <si>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</si>
  <si>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</si>
  <si>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</si>
  <si>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</si>
  <si>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</si>
  <si>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</si>
  <si>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</si>
  <si>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</si>
  <si>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</si>
  <si>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</si>
  <si>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</si>
  <si>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</si>
  <si>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</si>
  <si>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</si>
  <si>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</si>
  <si>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</si>
  <si>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</si>
  <si>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</si>
  <si>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</si>
  <si>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</si>
  <si>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</si>
  <si>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</si>
  <si>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</si>
  <si>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</si>
  <si>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</si>
  <si>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</si>
  <si>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</si>
  <si>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</si>
  <si>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</si>
  <si>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</si>
  <si>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</si>
  <si>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</si>
  <si>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</si>
  <si>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</si>
  <si>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</si>
  <si>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</si>
  <si>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</si>
  <si>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</si>
  <si>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</si>
  <si>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</si>
  <si>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</si>
  <si>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</si>
  <si>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</si>
  <si>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</si>
  <si>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</si>
  <si>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</si>
  <si>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</si>
  <si>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</si>
  <si>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</si>
  <si>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</si>
  <si>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</si>
  <si>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</si>
  <si>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</si>
  <si>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</si>
  <si>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</si>
  <si>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</si>
  <si>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</si>
  <si>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</si>
  <si>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</si>
  <si>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</si>
  <si>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</si>
  <si>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</si>
  <si>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</si>
  <si>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</si>
  <si>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</si>
  <si>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</si>
  <si>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</si>
  <si>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</si>
  <si>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</si>
  <si>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</si>
  <si>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</si>
  <si>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</si>
  <si>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</si>
  <si>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</si>
  <si>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</si>
  <si>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</si>
  <si>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</si>
  <si>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</si>
  <si>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</si>
  <si>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</si>
  <si>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</si>
  <si>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</si>
  <si>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</si>
  <si>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</si>
  <si>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</si>
  <si>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</si>
  <si>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</si>
  <si>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</si>
  <si>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</si>
  <si>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</si>
  <si>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</si>
  <si>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</si>
  <si>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</si>
  <si>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</si>
  <si>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</si>
  <si>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</si>
  <si>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</si>
  <si>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</si>
  <si>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</si>
  <si>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</si>
  <si>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</si>
  <si>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</si>
  <si>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</si>
  <si>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</si>
  <si>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</si>
  <si>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</si>
  <si>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</si>
  <si>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</si>
  <si>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</si>
  <si>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</si>
  <si>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</si>
  <si>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</si>
  <si>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</si>
  <si>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</si>
  <si>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</si>
  <si>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</si>
  <si>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</si>
  <si>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</si>
  <si>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</si>
  <si>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</si>
  <si>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</si>
  <si>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</si>
  <si>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</si>
  <si>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</si>
  <si>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</si>
  <si>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</si>
  <si>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</si>
  <si>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</si>
  <si>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</si>
  <si>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</si>
  <si>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</si>
  <si>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</si>
  <si>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</si>
  <si>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</si>
  <si>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</si>
  <si>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</si>
  <si>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</si>
  <si>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</si>
  <si>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</si>
  <si>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</si>
  <si>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</si>
  <si>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</si>
  <si>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</si>
  <si>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</si>
  <si>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</si>
  <si>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</si>
  <si>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</si>
  <si>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</si>
  <si>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</si>
  <si>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</si>
  <si>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</si>
  <si>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</si>
  <si>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</si>
  <si>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</si>
  <si>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</si>
  <si>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</si>
  <si>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</si>
  <si>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</si>
  <si>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</si>
  <si>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</si>
  <si>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</si>
  <si>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</si>
  <si>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</si>
  <si>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</si>
  <si>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</si>
  <si>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</si>
  <si>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</si>
  <si>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</si>
  <si>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</si>
  <si>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</si>
  <si>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</si>
  <si>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</si>
  <si>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</si>
  <si>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</si>
  <si>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</si>
  <si>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</si>
  <si>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</si>
  <si>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</si>
  <si>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</si>
  <si>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</si>
  <si>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</si>
  <si>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</si>
  <si>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</si>
  <si>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</si>
  <si>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</si>
  <si>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</si>
  <si>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</si>
  <si>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</si>
  <si>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</si>
  <si>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</si>
  <si>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</si>
  <si>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</si>
  <si>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</si>
  <si>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</si>
  <si>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</si>
  <si>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</si>
  <si>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</si>
  <si>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</si>
  <si>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</si>
  <si>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</si>
  <si>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</si>
  <si>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</si>
  <si>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</si>
  <si>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</si>
  <si>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</si>
  <si>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</si>
  <si>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</si>
  <si>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</si>
  <si>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</si>
  <si>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</si>
  <si>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</si>
  <si>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</si>
  <si>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</si>
  <si>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</si>
  <si>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</si>
  <si>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</si>
  <si>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</si>
  <si>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</si>
  <si>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</si>
  <si>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</si>
  <si>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</si>
  <si>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</si>
  <si>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</si>
  <si>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</si>
  <si>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</si>
  <si>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</si>
  <si>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</si>
  <si>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</si>
  <si>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</si>
  <si>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</si>
  <si>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</si>
  <si>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</si>
  <si>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</si>
  <si>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</si>
  <si>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</si>
  <si>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</si>
  <si>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</si>
  <si>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</si>
  <si>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</si>
  <si>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</si>
  <si>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</si>
  <si>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</si>
  <si>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</si>
  <si>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</si>
  <si>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</si>
  <si>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</si>
  <si>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</si>
  <si>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</si>
  <si>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</si>
  <si>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</si>
  <si>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</si>
  <si>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</si>
  <si>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</si>
  <si>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</si>
  <si>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</si>
  <si>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</si>
  <si>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</si>
  <si>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</si>
  <si>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</si>
  <si>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</si>
  <si>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</si>
  <si>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</si>
  <si>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</si>
  <si>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</si>
  <si>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</si>
  <si>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</si>
  <si>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</si>
  <si>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</si>
  <si>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</si>
  <si>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</si>
  <si>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</si>
  <si>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</si>
  <si>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</si>
  <si>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</si>
  <si>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</si>
  <si>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</si>
  <si>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</si>
  <si>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</si>
  <si>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</si>
  <si>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</si>
  <si>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</si>
  <si>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</si>
  <si>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</si>
  <si>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</si>
  <si>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</si>
  <si>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</si>
  <si>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</si>
  <si>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</si>
  <si>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</si>
  <si>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</si>
  <si>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</si>
  <si>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</si>
  <si>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</si>
  <si>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</si>
  <si>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</si>
  <si>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</si>
  <si>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</si>
  <si>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</si>
  <si>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</si>
  <si>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</si>
  <si>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</si>
  <si>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</si>
  <si>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</si>
  <si>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</si>
  <si>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</si>
  <si>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</si>
  <si>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</si>
  <si>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</si>
  <si>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</si>
  <si>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</si>
  <si>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</si>
  <si>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</si>
  <si>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</si>
  <si>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</si>
  <si>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</si>
  <si>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</si>
  <si>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</si>
  <si>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</si>
  <si>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</si>
  <si>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</si>
  <si>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</si>
  <si>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</si>
  <si>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</si>
  <si>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</si>
  <si>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</si>
  <si>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</si>
  <si>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</si>
  <si>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</si>
  <si>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</si>
  <si>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</si>
  <si>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</si>
  <si>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</si>
  <si>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</si>
  <si>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</si>
  <si>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</si>
  <si>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</si>
  <si>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</si>
  <si>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</si>
  <si>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</si>
  <si>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</si>
  <si>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</si>
  <si>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</si>
  <si>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</si>
  <si>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</si>
  <si>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</si>
  <si>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</si>
  <si>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</si>
  <si>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</si>
  <si>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</si>
  <si>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</si>
  <si>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</si>
  <si>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</si>
  <si>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</si>
  <si>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</si>
  <si>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</si>
  <si>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</si>
  <si>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</si>
  <si>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</si>
  <si>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</si>
  <si>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</si>
  <si>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</si>
  <si>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</si>
  <si>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</si>
  <si>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</si>
  <si>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</si>
  <si>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</si>
  <si>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</si>
  <si>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</si>
  <si>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</si>
  <si>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</si>
  <si>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</si>
  <si>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</si>
  <si>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</si>
  <si>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</si>
  <si>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</si>
  <si>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</si>
  <si>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</si>
  <si>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</si>
  <si>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</si>
  <si>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</si>
  <si>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</si>
  <si>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</si>
  <si>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</si>
  <si>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</si>
  <si>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</si>
  <si>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</si>
  <si>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</si>
  <si>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</si>
  <si>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</si>
  <si>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</si>
  <si>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</si>
  <si>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</si>
  <si>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</si>
  <si>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</si>
  <si>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</si>
  <si>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</si>
  <si>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</si>
  <si>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</si>
  <si>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</si>
  <si>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</si>
  <si>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</si>
  <si>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</si>
  <si>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</si>
  <si>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</si>
  <si>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</si>
  <si>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</si>
  <si>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</si>
  <si>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</si>
  <si>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</si>
  <si>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</si>
  <si>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</si>
  <si>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</si>
  <si>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</si>
  <si>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</si>
  <si>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</si>
  <si>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</si>
  <si>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</si>
  <si>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</si>
  <si>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</si>
  <si>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</si>
  <si>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</si>
  <si>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</si>
  <si>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</si>
  <si>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</si>
  <si>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</si>
  <si>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</si>
  <si>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</si>
  <si>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</si>
  <si>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</si>
  <si>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</si>
  <si>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</si>
  <si>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</si>
  <si>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</si>
  <si>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</si>
  <si>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</si>
  <si>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</si>
  <si>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</si>
  <si>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</si>
  <si>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</si>
  <si>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</si>
  <si>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</si>
  <si>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</si>
  <si>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</si>
  <si>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</si>
  <si>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</si>
  <si>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</si>
  <si>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</si>
  <si>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</si>
  <si>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</si>
  <si>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</si>
  <si>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</si>
  <si>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</si>
  <si>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</si>
  <si>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</si>
  <si>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</si>
  <si>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</si>
  <si>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</si>
  <si>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</si>
  <si>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</si>
  <si>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</si>
  <si>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</si>
  <si>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</si>
  <si>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</si>
  <si>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</si>
  <si>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</si>
  <si>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</si>
  <si>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</si>
  <si>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</si>
  <si>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</si>
  <si>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</si>
  <si>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</si>
  <si>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</si>
  <si>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</si>
  <si>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</si>
  <si>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</si>
  <si>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</si>
  <si>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</si>
  <si>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</si>
  <si>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</si>
  <si>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</si>
  <si>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</si>
  <si>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</si>
  <si>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</si>
  <si>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</si>
  <si>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</si>
  <si>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</si>
  <si>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</si>
  <si>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</si>
  <si>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</si>
  <si>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</si>
  <si>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</si>
  <si>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</si>
  <si>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</si>
  <si>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</si>
  <si>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</si>
  <si>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</si>
  <si>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</si>
  <si>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</si>
  <si>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</si>
  <si>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</si>
  <si>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</si>
  <si>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</si>
  <si>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</si>
  <si>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</si>
  <si>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</si>
  <si>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</si>
  <si>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</si>
  <si>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</si>
  <si>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</si>
  <si>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</si>
  <si>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</si>
  <si>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</si>
  <si>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</si>
  <si>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</si>
  <si>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</si>
  <si>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</si>
  <si>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</si>
  <si>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</si>
  <si>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</si>
  <si>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</si>
  <si>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</si>
  <si>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</si>
  <si>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</si>
  <si>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</si>
  <si>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</si>
  <si>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</si>
  <si>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</si>
  <si>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</si>
  <si>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</si>
  <si>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</si>
  <si>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</si>
  <si>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</si>
  <si>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</si>
  <si>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</si>
  <si>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</si>
  <si>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</si>
  <si>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</si>
  <si>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</si>
  <si>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</si>
  <si>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</si>
  <si>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</si>
  <si>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</si>
  <si>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</si>
  <si>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</si>
  <si>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</si>
  <si>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</si>
  <si>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</si>
  <si>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</si>
  <si>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</si>
  <si>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</si>
  <si>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</si>
  <si>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</si>
  <si>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</si>
  <si>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</si>
  <si>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</si>
  <si>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</si>
  <si>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</si>
  <si>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</si>
  <si>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</si>
  <si>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</si>
  <si>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</si>
  <si>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</si>
  <si>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</si>
  <si>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</si>
  <si>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</si>
  <si>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</si>
  <si>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</si>
  <si>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</si>
  <si>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</si>
  <si>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</si>
  <si>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</si>
  <si>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</si>
  <si>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</si>
  <si>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</si>
  <si>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</si>
  <si>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</si>
  <si>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</si>
  <si>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</si>
  <si>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</si>
  <si>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</si>
  <si>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</si>
  <si>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</si>
  <si>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</si>
  <si>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</si>
  <si>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</si>
  <si>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</si>
  <si>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</si>
  <si>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</si>
  <si>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</si>
  <si>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</si>
  <si>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</si>
  <si>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</si>
  <si>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</si>
  <si>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</si>
  <si>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</si>
  <si>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</si>
  <si>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</si>
  <si>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</si>
  <si>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</si>
  <si>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</si>
  <si>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</si>
  <si>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</si>
  <si>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</si>
  <si>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</si>
  <si>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</si>
  <si>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</si>
  <si>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</si>
  <si>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</si>
  <si>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</si>
  <si>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</si>
  <si>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</si>
  <si>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</si>
  <si>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</si>
  <si>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</si>
  <si>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</si>
  <si>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</si>
  <si>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</si>
  <si>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</si>
  <si>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</si>
  <si>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</si>
  <si>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</si>
  <si>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</si>
  <si>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</si>
  <si>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</si>
  <si>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</si>
  <si>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</si>
  <si>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</si>
  <si>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</si>
  <si>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</si>
  <si>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</si>
  <si>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</si>
  <si>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</si>
  <si>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</si>
  <si>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</si>
  <si>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</si>
  <si>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</si>
  <si>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</si>
  <si>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</si>
  <si>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</si>
  <si>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</si>
  <si>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</si>
  <si>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</si>
  <si>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</si>
  <si>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</si>
  <si>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</si>
  <si>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</si>
  <si>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</si>
  <si>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</si>
  <si>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</si>
  <si>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</si>
  <si>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</si>
  <si>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</si>
  <si>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</si>
  <si>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</si>
  <si>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</si>
  <si>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</si>
  <si>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</si>
  <si>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</si>
  <si>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</si>
  <si>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</si>
  <si>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</si>
  <si>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</si>
  <si>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</si>
  <si>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</si>
  <si>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</si>
  <si>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</si>
  <si>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</si>
  <si>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</si>
  <si>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</si>
  <si>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</si>
  <si>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</si>
  <si>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</si>
  <si>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</si>
  <si>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</si>
  <si>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</si>
  <si>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</si>
  <si>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</si>
  <si>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</si>
  <si>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</si>
  <si>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</si>
  <si>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</si>
  <si>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</si>
  <si>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</si>
  <si>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</si>
  <si>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</si>
  <si>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</si>
  <si>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</si>
  <si>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</si>
  <si>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</si>
  <si>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</si>
  <si>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</si>
  <si>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</si>
  <si>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</si>
  <si>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</si>
  <si>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</si>
  <si>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</si>
  <si>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</si>
  <si>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</si>
  <si>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</si>
  <si>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</si>
  <si>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</si>
  <si>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</si>
  <si>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</si>
  <si>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</si>
  <si>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</si>
  <si>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</si>
  <si>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</si>
  <si>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</si>
  <si>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</si>
  <si>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</si>
  <si>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</si>
  <si>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</si>
  <si>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</si>
  <si>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</si>
  <si>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</si>
  <si>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</si>
  <si>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</si>
  <si>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</si>
  <si>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</si>
  <si>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</si>
  <si>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</si>
  <si>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</si>
  <si>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</si>
  <si>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</si>
  <si>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</si>
  <si>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</si>
  <si>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</si>
  <si>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</si>
  <si>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</si>
  <si>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</si>
  <si>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</si>
  <si>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</si>
  <si>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</si>
  <si>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</si>
  <si>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</si>
  <si>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</si>
  <si>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</si>
  <si>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</si>
  <si>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</si>
  <si>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</si>
  <si>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</si>
  <si>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</si>
  <si>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</si>
  <si>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</si>
  <si>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</si>
  <si>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</si>
  <si>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</si>
  <si>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</si>
  <si>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</si>
  <si>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</si>
  <si>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</si>
  <si>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</si>
  <si>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</si>
  <si>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</si>
  <si>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</si>
  <si>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</si>
  <si>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</si>
  <si>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</si>
  <si>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</si>
  <si>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</si>
  <si>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</si>
  <si>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</si>
  <si>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</si>
  <si>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</si>
  <si>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</si>
  <si>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</si>
  <si>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</si>
  <si>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</si>
  <si>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</si>
  <si>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</si>
  <si>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</si>
  <si>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</si>
  <si>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</si>
  <si>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</si>
  <si>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</si>
  <si>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</si>
  <si>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</si>
  <si>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</si>
  <si>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</si>
  <si>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</si>
  <si>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</si>
  <si>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</si>
  <si>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</si>
  <si>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</si>
  <si>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</si>
  <si>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</si>
  <si>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</si>
  <si>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</si>
  <si>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</si>
  <si>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</si>
  <si>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</si>
  <si>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</si>
  <si>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</si>
  <si>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</si>
  <si>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</si>
  <si>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</si>
  <si>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</si>
  <si>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</si>
  <si>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</si>
  <si>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</si>
  <si>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</si>
  <si>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</si>
  <si>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</si>
  <si>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</si>
  <si>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</si>
  <si>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</si>
  <si>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</si>
  <si>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</si>
  <si>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</si>
  <si>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</si>
  <si>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</si>
  <si>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</si>
  <si>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</si>
  <si>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</si>
  <si>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</si>
  <si>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</si>
  <si>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</si>
  <si>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</si>
  <si>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</si>
  <si>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</si>
  <si>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</si>
  <si>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</si>
  <si>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</si>
  <si>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</si>
  <si>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</si>
  <si>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</si>
  <si>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</si>
  <si>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</si>
  <si>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</si>
  <si>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</si>
  <si>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</si>
  <si>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</si>
  <si>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</si>
  <si>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</si>
  <si>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</si>
  <si>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</si>
  <si>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</si>
  <si>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</si>
  <si>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</si>
  <si>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</si>
  <si>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</si>
  <si>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</si>
  <si>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</si>
  <si>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</si>
  <si>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</si>
  <si>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</si>
  <si>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</si>
  <si>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</si>
  <si>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</si>
  <si>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</si>
  <si>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</si>
  <si>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</si>
  <si>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</si>
  <si>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</si>
  <si>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</si>
  <si>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</si>
  <si>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</si>
  <si>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</si>
  <si>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</si>
  <si>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</si>
  <si>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</si>
  <si>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</si>
  <si>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</si>
  <si>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</si>
  <si>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</si>
  <si>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</si>
  <si>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</si>
  <si>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</si>
  <si>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</si>
  <si>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</si>
  <si>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</si>
  <si>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</si>
  <si>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</si>
  <si>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</si>
  <si>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</si>
  <si>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</si>
  <si>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</si>
  <si>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</si>
  <si>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</si>
  <si>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</si>
  <si>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</si>
  <si>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</si>
  <si>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</si>
  <si>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</si>
  <si>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</si>
  <si>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</si>
  <si>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</si>
  <si>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</si>
  <si>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</si>
  <si>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</si>
  <si>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</si>
  <si>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</si>
  <si>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</si>
  <si>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</si>
  <si>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</si>
  <si>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</si>
  <si>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</si>
  <si>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</si>
  <si>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</si>
  <si>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</si>
  <si>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</si>
  <si>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</si>
  <si>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</si>
  <si>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</si>
  <si>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</si>
  <si>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</si>
  <si>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</si>
  <si>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</si>
  <si>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</si>
  <si>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</si>
  <si>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</si>
  <si>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</si>
  <si>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</si>
  <si>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</si>
  <si>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</si>
  <si>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</si>
  <si>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</si>
  <si>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</si>
  <si>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</si>
  <si>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</si>
  <si>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</si>
  <si>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</si>
  <si>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</si>
  <si>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</si>
  <si>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</si>
  <si>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</si>
  <si>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</si>
  <si>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</si>
  <si>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</si>
  <si>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</si>
  <si>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</si>
  <si>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</si>
  <si>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</si>
  <si>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</si>
  <si>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</si>
  <si>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</si>
  <si>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</si>
  <si>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</si>
  <si>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</si>
  <si>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</si>
  <si>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</si>
  <si>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</si>
  <si>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</si>
  <si>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</si>
  <si>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</si>
  <si>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</si>
  <si>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</si>
  <si>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</si>
  <si>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</si>
  <si>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</si>
  <si>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</si>
  <si>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</si>
  <si>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</si>
  <si>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</si>
  <si>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</si>
  <si>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</si>
  <si>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</si>
  <si>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</si>
  <si>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</si>
  <si>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</si>
  <si>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</si>
  <si>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</si>
  <si>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</si>
  <si>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</si>
  <si>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</si>
  <si>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</si>
  <si>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</si>
  <si>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</si>
  <si>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</si>
  <si>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</si>
  <si>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</si>
  <si>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</si>
  <si>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</si>
  <si>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</si>
  <si>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</si>
  <si>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</si>
  <si>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</si>
  <si>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</si>
  <si>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</si>
  <si>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</si>
  <si>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</si>
  <si>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</si>
  <si>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</si>
  <si>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</si>
  <si>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</si>
  <si>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</si>
  <si>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</si>
  <si>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</si>
  <si>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</si>
  <si>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</si>
  <si>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</si>
  <si>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</si>
  <si>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</si>
  <si>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</si>
  <si>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</si>
  <si>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</si>
  <si>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</si>
  <si>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</si>
  <si>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</si>
  <si>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</si>
  <si>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</si>
  <si>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</si>
  <si>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</si>
  <si>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</si>
  <si>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</si>
  <si>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</si>
  <si>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</si>
  <si>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</si>
  <si>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</si>
  <si>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</si>
  <si>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</si>
  <si>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</si>
  <si>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</si>
  <si>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</si>
  <si>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</si>
  <si>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</si>
  <si>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</si>
  <si>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</si>
  <si>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</si>
  <si>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</si>
  <si>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</si>
  <si>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</si>
  <si>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</si>
  <si>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</si>
  <si>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</si>
  <si>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</si>
  <si>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</si>
  <si>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</si>
  <si>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</si>
  <si>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</si>
  <si>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</si>
  <si>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</si>
  <si>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</si>
  <si>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</si>
  <si>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</si>
  <si>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</si>
  <si>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</si>
  <si>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</si>
  <si>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</si>
  <si>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</si>
  <si>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</si>
  <si>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</si>
  <si>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</si>
  <si>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</si>
  <si>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</si>
  <si>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</si>
  <si>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</si>
  <si>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</si>
  <si>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</si>
  <si>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</si>
  <si>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</si>
  <si>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</si>
  <si>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</si>
  <si>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</si>
  <si>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</si>
  <si>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</si>
  <si>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</si>
  <si>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</si>
  <si>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</si>
  <si>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</si>
  <si>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</si>
  <si>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</si>
  <si>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</si>
  <si>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</si>
  <si>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</si>
  <si>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</si>
  <si>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</si>
  <si>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</si>
  <si>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</si>
  <si>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</si>
  <si>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</si>
  <si>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</si>
  <si>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</si>
  <si>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</si>
  <si>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</si>
  <si>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</si>
  <si>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</si>
  <si>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</si>
  <si>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</si>
  <si>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</si>
  <si>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</si>
  <si>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</si>
  <si>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</si>
  <si>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</si>
  <si>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</si>
  <si>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</si>
  <si>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</si>
  <si>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</si>
  <si>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</si>
  <si>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</si>
  <si>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</si>
  <si>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</si>
  <si>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</si>
  <si>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</si>
  <si>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</si>
  <si>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</si>
  <si>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</si>
  <si>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</si>
  <si>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</si>
  <si>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</si>
  <si>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</si>
  <si>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</si>
  <si>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</si>
  <si>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</si>
  <si>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</si>
  <si>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</si>
  <si>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</si>
  <si>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</si>
  <si>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</si>
  <si>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</si>
  <si>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</si>
  <si>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</si>
  <si>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</si>
  <si>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</si>
  <si>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</si>
  <si>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</si>
  <si>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</si>
  <si>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</si>
  <si>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</si>
  <si>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</si>
  <si>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</si>
  <si>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</si>
  <si>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</si>
  <si>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</si>
  <si>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</si>
  <si>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</si>
  <si>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</si>
  <si>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</si>
  <si>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</si>
  <si>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</si>
  <si>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</si>
  <si>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</si>
  <si>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</si>
  <si>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</si>
  <si>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</si>
  <si>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</si>
  <si>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</si>
  <si>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</si>
  <si>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</si>
  <si>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</si>
  <si>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</si>
  <si>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</si>
  <si>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</si>
  <si>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</si>
  <si>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</si>
  <si>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</si>
  <si>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</si>
  <si>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</si>
  <si>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</si>
  <si>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</si>
  <si>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</si>
  <si>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</si>
  <si>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</si>
  <si>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</si>
  <si>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</si>
  <si>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</si>
  <si>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</si>
  <si>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</si>
  <si>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</si>
  <si>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</si>
  <si>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</si>
  <si>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</si>
  <si>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</si>
  <si>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</si>
  <si>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</si>
  <si>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</si>
  <si>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</si>
  <si>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</si>
  <si>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</si>
  <si>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</si>
  <si>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</si>
  <si>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</si>
  <si>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</si>
  <si>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</si>
  <si>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</si>
  <si>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</si>
  <si>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</si>
  <si>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</si>
  <si>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</si>
  <si>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</si>
  <si>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</si>
  <si>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</si>
  <si>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</si>
  <si>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</si>
  <si>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</si>
  <si>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</si>
  <si>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</si>
  <si>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</si>
  <si>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</si>
  <si>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</si>
  <si>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</si>
  <si>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</si>
  <si>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</si>
  <si>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</si>
  <si>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</si>
  <si>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</si>
  <si>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</si>
  <si>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</si>
  <si>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</si>
  <si>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</si>
  <si>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</si>
  <si>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</si>
  <si>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</si>
  <si>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</si>
  <si>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</si>
  <si>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</si>
  <si>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</si>
  <si>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</si>
  <si>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</si>
  <si>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</si>
  <si>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</si>
  <si>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</si>
  <si>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</si>
  <si>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</si>
  <si>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</si>
  <si>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</si>
  <si>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</si>
  <si>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</si>
  <si>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</si>
  <si>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</si>
  <si>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</si>
  <si>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</si>
  <si>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</si>
  <si>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</si>
  <si>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</si>
  <si>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</si>
  <si>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</si>
  <si>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</si>
  <si>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</si>
  <si>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</si>
  <si>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</si>
  <si>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</si>
  <si>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</si>
  <si>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</si>
  <si>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</si>
  <si>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</si>
  <si>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</si>
  <si>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</si>
  <si>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</si>
  <si>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</si>
  <si>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</si>
  <si>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</si>
  <si>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</si>
  <si>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</si>
  <si>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</si>
  <si>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</si>
  <si>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</si>
  <si>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</si>
  <si>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</si>
  <si>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</si>
  <si>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</si>
  <si>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</si>
  <si>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</si>
  <si>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</si>
  <si>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</si>
  <si>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</si>
  <si>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</si>
  <si>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</si>
  <si>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</si>
  <si>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</si>
  <si>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</si>
  <si>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</si>
  <si>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</si>
  <si>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</si>
  <si>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</si>
  <si>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</si>
  <si>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</si>
  <si>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</si>
  <si>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</si>
  <si>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</si>
  <si>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</si>
  <si>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</si>
  <si>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</si>
  <si>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</si>
  <si>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</si>
  <si>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</si>
  <si>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</si>
  <si>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</si>
  <si>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</si>
  <si>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</si>
  <si>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</si>
  <si>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</si>
  <si>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</si>
  <si>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</si>
  <si>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</si>
  <si>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</si>
  <si>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</si>
  <si>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</si>
  <si>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</si>
  <si>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</si>
  <si>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</si>
  <si>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</si>
  <si>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</si>
  <si>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</si>
  <si>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</si>
  <si>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</si>
  <si>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</si>
  <si>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</si>
  <si>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</si>
  <si>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</si>
  <si>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</si>
  <si>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</si>
  <si>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</si>
  <si>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</si>
  <si>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</si>
  <si>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</si>
  <si>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</si>
  <si>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</si>
  <si>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</si>
  <si>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</si>
  <si>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</si>
  <si>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</si>
  <si>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</si>
  <si>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</si>
  <si>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</si>
  <si>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</si>
  <si>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</si>
  <si>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</si>
  <si>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</si>
  <si>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</si>
  <si>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</si>
  <si>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</si>
  <si>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</si>
  <si>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</si>
  <si>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</si>
  <si>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</si>
  <si>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</si>
  <si>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</si>
  <si>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</si>
  <si>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</si>
  <si>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</si>
  <si>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</si>
  <si>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</si>
  <si>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</si>
  <si>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</si>
  <si>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</si>
  <si>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</si>
  <si>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</si>
  <si>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</si>
  <si>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</si>
  <si>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</si>
  <si>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</si>
  <si>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</si>
  <si>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</si>
  <si>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</si>
  <si>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</si>
  <si>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</si>
  <si>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</si>
  <si>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</si>
  <si>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</si>
  <si>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</si>
  <si>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</si>
  <si>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</si>
  <si>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</si>
  <si>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</si>
  <si>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</si>
  <si>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</si>
  <si>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</si>
  <si>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</si>
  <si>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</si>
  <si>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</si>
  <si>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</si>
  <si>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</si>
  <si>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</si>
  <si>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</si>
  <si>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</si>
  <si>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</si>
  <si>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</si>
  <si>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</si>
  <si>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</si>
  <si>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</si>
  <si>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</si>
  <si>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</si>
  <si>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</si>
  <si>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</si>
  <si>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</si>
  <si>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</si>
  <si>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</si>
  <si>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</si>
  <si>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</si>
  <si>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</si>
  <si>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</si>
  <si>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</si>
  <si>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</si>
  <si>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</si>
  <si>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</si>
  <si>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</si>
  <si>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</si>
  <si>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</si>
  <si>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</si>
  <si>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</si>
  <si>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</si>
  <si>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</si>
  <si>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</si>
  <si>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</si>
  <si>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</si>
  <si>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</si>
  <si>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</si>
  <si>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</si>
  <si>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</si>
  <si>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</si>
  <si>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</si>
  <si>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</si>
  <si>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</si>
  <si>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</si>
  <si>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</si>
  <si>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</si>
  <si>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</si>
  <si>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</si>
  <si>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</si>
  <si>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</si>
  <si>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</si>
  <si>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</si>
  <si>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</si>
  <si>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</si>
  <si>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</si>
  <si>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</si>
  <si>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</si>
  <si>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</si>
  <si>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</si>
  <si>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</si>
  <si>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</si>
  <si>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</si>
  <si>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</si>
  <si>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</si>
  <si>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</si>
  <si>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</si>
  <si>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</si>
  <si>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</si>
  <si>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</si>
  <si>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</si>
  <si>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</si>
  <si>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</si>
  <si>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</si>
  <si>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</si>
  <si>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</si>
  <si>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</si>
  <si>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</si>
  <si>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</si>
  <si>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</si>
  <si>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</si>
  <si>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</si>
  <si>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</si>
  <si>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</si>
  <si>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</si>
  <si>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</si>
  <si>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</si>
  <si>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</si>
  <si>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</si>
  <si>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</si>
  <si>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</si>
  <si>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</si>
  <si>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</si>
  <si>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</si>
  <si>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</si>
  <si>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</si>
  <si>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</si>
  <si>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</si>
  <si>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</si>
  <si>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</si>
  <si>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</si>
  <si>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</si>
  <si>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</si>
  <si>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</si>
  <si>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</si>
  <si>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</si>
  <si>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</si>
  <si>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</si>
  <si>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</si>
  <si>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</si>
  <si>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</si>
  <si>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</si>
  <si>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</si>
  <si>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</si>
  <si>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</si>
  <si>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</si>
  <si>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</si>
  <si>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</si>
  <si>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</si>
  <si>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</si>
  <si>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</si>
  <si>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</si>
  <si>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</si>
  <si>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</si>
  <si>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</si>
  <si>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</si>
  <si>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</si>
  <si>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</si>
  <si>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</si>
  <si>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</si>
  <si>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</si>
  <si>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</si>
  <si>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</si>
  <si>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</si>
  <si>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</si>
  <si>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</si>
  <si>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</si>
  <si>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</si>
  <si>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</si>
  <si>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</si>
  <si>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</si>
  <si>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</si>
  <si>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</si>
  <si>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</si>
  <si>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</si>
  <si>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</si>
  <si>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</si>
  <si>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</si>
  <si>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</si>
  <si>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</si>
  <si>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</si>
  <si>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</si>
  <si>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</si>
  <si>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</si>
  <si>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</si>
  <si>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</si>
  <si>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</si>
  <si>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</si>
  <si>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</si>
  <si>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</si>
  <si>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</si>
  <si>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</si>
  <si>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</si>
  <si>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</si>
  <si>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</si>
  <si>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</si>
  <si>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</si>
  <si>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</si>
  <si>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</si>
  <si>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</si>
  <si>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</si>
  <si>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</si>
  <si>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</si>
  <si>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</si>
  <si>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</si>
  <si>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</si>
  <si>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</si>
  <si>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</si>
  <si>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</si>
  <si>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</si>
  <si>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</si>
  <si>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</si>
  <si>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</si>
  <si>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</si>
  <si>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</si>
  <si>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</si>
  <si>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</si>
  <si>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</si>
  <si>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</si>
  <si>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</si>
  <si>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</si>
  <si>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</si>
  <si>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</si>
  <si>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</si>
  <si>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</si>
  <si>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</si>
  <si>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</si>
  <si>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</si>
  <si>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</si>
  <si>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</si>
  <si>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</si>
  <si>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</si>
  <si>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</si>
  <si>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</si>
  <si>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</si>
  <si>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</si>
  <si>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</si>
  <si>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</si>
  <si>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</si>
  <si>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</si>
  <si>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</si>
  <si>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</si>
  <si>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</si>
  <si>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</si>
  <si>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</si>
  <si>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</si>
  <si>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</si>
  <si>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</si>
  <si>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</si>
  <si>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</si>
  <si>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</si>
  <si>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</si>
  <si>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</si>
  <si>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</si>
  <si>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</si>
  <si>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</si>
  <si>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</si>
  <si>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</si>
  <si>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</si>
  <si>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</si>
  <si>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</si>
  <si>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</si>
  <si>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</si>
  <si>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</si>
  <si>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</si>
  <si>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</si>
  <si>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</si>
  <si>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</si>
  <si>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</si>
  <si>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</si>
  <si>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</si>
  <si>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</si>
  <si>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</si>
  <si>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</si>
  <si>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</si>
  <si>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</si>
  <si>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</si>
  <si>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</si>
  <si>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</si>
  <si>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</si>
  <si>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</si>
  <si>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</si>
  <si>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</si>
  <si>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</si>
  <si>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</si>
  <si>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</si>
  <si>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</si>
  <si>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</si>
  <si>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</si>
  <si>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</si>
  <si>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</si>
  <si>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</si>
  <si>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</si>
  <si>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</si>
  <si>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</si>
  <si>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</si>
  <si>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</si>
  <si>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</si>
  <si>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</si>
  <si>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</si>
  <si>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</si>
  <si>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</si>
  <si>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</si>
  <si>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</si>
  <si>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</si>
  <si>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</si>
  <si>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</si>
  <si>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</si>
  <si>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</si>
  <si>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</si>
  <si>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</si>
  <si>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</si>
  <si>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</si>
  <si>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</si>
  <si>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</si>
  <si>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</si>
  <si>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</si>
  <si>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</si>
  <si>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</si>
  <si>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</si>
  <si>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</si>
  <si>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</si>
  <si>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</si>
  <si>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</si>
  <si>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</si>
  <si>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</si>
  <si>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</si>
  <si>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</si>
  <si>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</si>
  <si>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</si>
  <si>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</si>
  <si>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</si>
  <si>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</si>
  <si>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</si>
  <si>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</si>
  <si>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</si>
  <si>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</si>
  <si>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</si>
  <si>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</si>
  <si>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</si>
  <si>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</si>
  <si>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</si>
  <si>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</si>
  <si>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</si>
  <si>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</si>
  <si>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</si>
  <si>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</si>
  <si>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</si>
  <si>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</si>
  <si>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</si>
  <si>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</si>
  <si>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</si>
  <si>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</si>
  <si>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</si>
  <si>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</si>
  <si>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</si>
  <si>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</si>
  <si>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</si>
  <si>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</si>
  <si>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</si>
  <si>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</si>
  <si>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</si>
  <si>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</si>
  <si>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</si>
  <si>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</si>
  <si>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</si>
  <si>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</si>
  <si>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</si>
  <si>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</si>
  <si>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</si>
  <si>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</si>
  <si>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</si>
  <si>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</si>
  <si>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</si>
  <si>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</si>
  <si>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</si>
  <si>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</si>
  <si>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</si>
  <si>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</si>
  <si>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</si>
  <si>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</si>
  <si>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</si>
  <si>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</si>
  <si>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</si>
  <si>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</si>
  <si>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</si>
  <si>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</si>
  <si>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</si>
  <si>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</si>
  <si>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</si>
  <si>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</si>
  <si>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</si>
  <si>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</si>
  <si>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</si>
  <si>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</si>
  <si>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</si>
  <si>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</si>
  <si>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</si>
  <si>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</si>
  <si>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</si>
  <si>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</si>
  <si>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</si>
  <si>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</si>
  <si>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</si>
  <si>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</si>
  <si>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</si>
  <si>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</si>
  <si>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</si>
  <si>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</si>
  <si>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</si>
  <si>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</si>
  <si>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</si>
  <si>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</si>
  <si>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</si>
  <si>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</si>
  <si>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</si>
  <si>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</si>
  <si>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</si>
  <si>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</si>
  <si>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</si>
  <si>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</si>
  <si>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</si>
  <si>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</si>
  <si>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</si>
  <si>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</si>
  <si>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</si>
  <si>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</si>
  <si>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</si>
  <si>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</si>
  <si>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</si>
  <si>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</si>
  <si>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</si>
  <si>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</si>
  <si>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</si>
  <si>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</si>
  <si>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</si>
  <si>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</si>
  <si>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</si>
  <si>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</si>
  <si>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</si>
  <si>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</si>
  <si>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</si>
  <si>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</si>
  <si>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</si>
  <si>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</si>
  <si>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</si>
  <si>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</si>
  <si>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</si>
  <si>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</si>
  <si>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</si>
  <si>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</si>
  <si>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</si>
  <si>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</si>
  <si>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</si>
  <si>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</si>
  <si>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</si>
  <si>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</si>
  <si>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</si>
  <si>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</si>
  <si>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</si>
  <si>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</si>
  <si>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</si>
  <si>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</si>
  <si>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</si>
  <si>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</si>
  <si>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</si>
  <si>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</si>
  <si>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</si>
  <si>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</si>
  <si>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</si>
  <si>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</si>
  <si>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</si>
  <si>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</si>
  <si>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</si>
  <si>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</si>
  <si>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</si>
  <si>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</si>
  <si>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</si>
  <si>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</si>
  <si>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</si>
  <si>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</si>
  <si>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</si>
  <si>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</si>
  <si>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</si>
  <si>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</si>
  <si>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</si>
  <si>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</si>
  <si>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</si>
  <si>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</si>
  <si>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</si>
  <si>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</si>
  <si>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</si>
  <si>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</si>
  <si>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</si>
  <si>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</si>
  <si>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</si>
  <si>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</si>
  <si>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</si>
  <si>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</si>
  <si>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</si>
  <si>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</si>
  <si>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</si>
  <si>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</si>
  <si>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</si>
  <si>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</si>
  <si>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</si>
  <si>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</si>
  <si>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</si>
  <si>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</si>
  <si>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</si>
  <si>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</si>
  <si>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</si>
  <si>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</si>
  <si>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</si>
  <si>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</si>
  <si>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</si>
  <si>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</si>
  <si>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</si>
  <si>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</si>
  <si>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</si>
  <si>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</si>
  <si>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</si>
  <si>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</si>
  <si>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</si>
  <si>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</si>
  <si>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</si>
  <si>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</si>
  <si>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</si>
  <si>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</si>
  <si>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</si>
  <si>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</si>
  <si>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</si>
  <si>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</si>
  <si>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</si>
  <si>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</si>
  <si>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</si>
  <si>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</si>
  <si>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</si>
  <si>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</si>
  <si>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</si>
  <si>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</si>
  <si>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</si>
  <si>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</si>
  <si>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</si>
  <si>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</si>
  <si>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</si>
  <si>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</si>
  <si>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</si>
  <si>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</si>
  <si>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</si>
  <si>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</si>
  <si>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</si>
  <si>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</si>
  <si>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</si>
  <si>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</si>
  <si>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</si>
  <si>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</si>
  <si>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</si>
  <si>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</si>
  <si>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</si>
  <si>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</si>
  <si>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</si>
  <si>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</si>
  <si>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</si>
  <si>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</si>
  <si>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</si>
  <si>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</si>
  <si>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</si>
  <si>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</si>
  <si>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</si>
  <si>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</si>
  <si>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</si>
  <si>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</si>
  <si>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</si>
  <si>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</si>
  <si>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</si>
  <si>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</si>
  <si>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</si>
  <si>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</si>
  <si>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</si>
  <si>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</si>
  <si>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</si>
  <si>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</si>
  <si>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</si>
  <si>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</si>
  <si>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</si>
  <si>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</si>
  <si>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</si>
  <si>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</si>
  <si>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</si>
  <si>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</si>
  <si>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</si>
  <si>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</si>
  <si>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</si>
  <si>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</si>
  <si>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</si>
  <si>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</si>
  <si>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</si>
  <si>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</si>
  <si>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</si>
  <si>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</si>
  <si>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</si>
  <si>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</si>
  <si>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</si>
  <si>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</si>
  <si>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</si>
  <si>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</si>
  <si>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</si>
  <si>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</si>
  <si>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</si>
  <si>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</si>
  <si>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</si>
  <si>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</si>
  <si>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</si>
  <si>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</si>
  <si>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</si>
  <si>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</si>
  <si>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</si>
  <si>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</si>
  <si>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</si>
  <si>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</si>
  <si>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</si>
  <si>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</si>
  <si>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</si>
  <si>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</si>
  <si>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</si>
  <si>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</si>
  <si>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</si>
  <si>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</si>
  <si>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</si>
  <si>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</si>
  <si>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</si>
  <si>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</si>
  <si>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</si>
  <si>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</si>
  <si>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</si>
  <si>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</si>
  <si>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</si>
  <si>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</si>
  <si>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</si>
  <si>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</si>
  <si>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</si>
  <si>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</si>
  <si>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</si>
  <si>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</si>
  <si>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</si>
  <si>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</si>
  <si>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</si>
  <si>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</si>
  <si>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</si>
  <si>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</si>
  <si>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</si>
  <si>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</si>
  <si>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</si>
  <si>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</si>
  <si>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</si>
  <si>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</si>
  <si>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</si>
  <si>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</si>
  <si>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</si>
  <si>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</si>
  <si>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</si>
  <si>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</si>
  <si>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</si>
  <si>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</si>
  <si>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</si>
  <si>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</si>
  <si>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</si>
  <si>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</si>
  <si>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</si>
  <si>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</si>
  <si>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</si>
  <si>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</si>
  <si>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</si>
  <si>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</si>
  <si>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</si>
  <si>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</si>
  <si>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</si>
  <si>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</si>
  <si>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</si>
  <si>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</si>
  <si>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</si>
  <si>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</si>
  <si>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</si>
  <si>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</si>
  <si>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</si>
  <si>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</si>
  <si>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</si>
  <si>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</si>
  <si>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</si>
  <si>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</si>
  <si>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</si>
  <si>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</si>
  <si>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</si>
  <si>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</si>
  <si>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</si>
  <si>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</si>
  <si>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</si>
  <si>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</si>
  <si>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</si>
  <si>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</si>
  <si>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</si>
  <si>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</si>
  <si>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</si>
  <si>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</si>
  <si>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</si>
  <si>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</si>
  <si>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</si>
  <si>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</si>
  <si>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</si>
  <si>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</si>
  <si>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</si>
  <si>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</si>
  <si>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</si>
  <si>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</si>
  <si>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</si>
  <si>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</si>
  <si>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</si>
  <si>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</si>
  <si>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</si>
  <si>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</si>
  <si>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</si>
  <si>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</si>
  <si>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</si>
  <si>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</si>
  <si>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</si>
  <si>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</si>
  <si>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</si>
  <si>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</si>
  <si>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</si>
  <si>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</si>
  <si>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</si>
  <si>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</si>
  <si>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</si>
  <si>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</si>
  <si>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</si>
  <si>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</si>
  <si>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</si>
  <si>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</si>
  <si>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</si>
  <si>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</si>
  <si>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</si>
  <si>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</si>
  <si>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</si>
  <si>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</si>
  <si>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</si>
  <si>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</si>
  <si>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</si>
  <si>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</si>
  <si>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</si>
  <si>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</si>
  <si>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</si>
  <si>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</si>
  <si>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</si>
  <si>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</si>
  <si>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</si>
  <si>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</si>
  <si>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</si>
  <si>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</si>
  <si>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</si>
  <si>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</si>
  <si>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</si>
  <si>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</si>
  <si>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</si>
  <si>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</si>
  <si>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</si>
  <si>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</si>
  <si>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</si>
  <si>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</si>
  <si>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</si>
  <si>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</si>
  <si>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</si>
  <si>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</si>
  <si>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</si>
  <si>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</si>
  <si>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</si>
  <si>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</si>
  <si>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</si>
  <si>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</si>
  <si>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</si>
  <si>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</si>
  <si>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</si>
  <si>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</si>
  <si>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</si>
  <si>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</si>
  <si>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</si>
  <si>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</si>
  <si>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</si>
  <si>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</si>
  <si>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</si>
  <si>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</si>
  <si>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</si>
  <si>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</si>
  <si>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</si>
  <si>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</si>
  <si>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</si>
  <si>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</si>
  <si>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</si>
  <si>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</si>
  <si>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</si>
  <si>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</si>
  <si>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</si>
  <si>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</si>
  <si>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</si>
  <si>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</si>
  <si>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</si>
  <si>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</si>
  <si>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</si>
  <si>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</si>
  <si>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</si>
  <si>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</si>
  <si>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</si>
  <si>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</si>
  <si>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</si>
  <si>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</si>
  <si>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</si>
  <si>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</si>
  <si>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</si>
  <si>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</si>
  <si>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</si>
  <si>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</si>
  <si>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</si>
  <si>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</si>
  <si>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</si>
  <si>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</si>
  <si>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</si>
  <si>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</si>
  <si>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</si>
  <si>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</si>
  <si>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</si>
  <si>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</si>
  <si>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</si>
  <si>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</si>
  <si>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</si>
  <si>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</si>
  <si>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</si>
  <si>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</si>
  <si>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</si>
  <si>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</si>
  <si>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</si>
  <si>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</si>
  <si>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</si>
  <si>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</si>
  <si>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</si>
  <si>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</si>
  <si>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</si>
  <si>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</si>
  <si>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</si>
  <si>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</si>
  <si>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</si>
  <si>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</si>
  <si>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</si>
  <si>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</si>
  <si>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</si>
  <si>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</si>
  <si>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</si>
  <si>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</si>
  <si>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</si>
  <si>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</si>
  <si>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</si>
  <si>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</si>
  <si>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</si>
  <si>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</si>
  <si>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</si>
  <si>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</si>
  <si>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</si>
  <si>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</si>
  <si>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</si>
  <si>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</si>
  <si>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</si>
  <si>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</si>
  <si>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</si>
  <si>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</si>
  <si>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</si>
  <si>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</si>
  <si>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</si>
  <si>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</si>
  <si>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</si>
  <si>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</si>
  <si>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</si>
  <si>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</si>
  <si>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</si>
  <si>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</si>
  <si>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</si>
  <si>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</si>
  <si>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</si>
  <si>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</si>
  <si>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</si>
  <si>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</si>
  <si>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</si>
  <si>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</si>
  <si>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</si>
  <si>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</si>
  <si>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</si>
  <si>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</si>
  <si>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</si>
  <si>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</si>
  <si>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</si>
  <si>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</si>
  <si>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</si>
  <si>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</si>
  <si>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</si>
  <si>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</si>
  <si>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</si>
  <si>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</si>
  <si>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</si>
  <si>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</si>
  <si>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</si>
  <si>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</si>
  <si>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</si>
  <si>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</si>
  <si>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</si>
  <si>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</si>
  <si>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</si>
  <si>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</si>
  <si>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</si>
  <si>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</si>
  <si>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</si>
  <si>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</si>
  <si>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</si>
  <si>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</si>
  <si>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</si>
  <si>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</si>
  <si>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</si>
  <si>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</si>
  <si>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</si>
  <si>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</si>
  <si>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</si>
  <si>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</si>
  <si>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</si>
  <si>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</si>
  <si>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</si>
  <si>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</si>
  <si>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</si>
  <si>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</si>
  <si>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</si>
  <si>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</si>
  <si>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</si>
  <si>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</si>
  <si>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</si>
  <si>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</si>
  <si>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</si>
  <si>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</si>
  <si>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</si>
  <si>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</si>
  <si>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</si>
  <si>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</si>
  <si>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</si>
  <si>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</si>
  <si>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</si>
  <si>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</si>
  <si>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</si>
  <si>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</si>
  <si>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</si>
  <si>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</si>
  <si>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</si>
  <si>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</si>
  <si>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</si>
  <si>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</si>
  <si>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</si>
  <si>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</si>
  <si>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</si>
  <si>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</si>
  <si>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</si>
  <si>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</si>
  <si>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</si>
  <si>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</si>
  <si>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</si>
  <si>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</si>
  <si>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</si>
  <si>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</si>
  <si>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</si>
  <si>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</si>
  <si>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</si>
  <si>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</si>
  <si>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</si>
  <si>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</si>
  <si>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</si>
  <si>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</si>
  <si>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</si>
  <si>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</si>
  <si>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</si>
  <si>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</si>
  <si>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</si>
  <si>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</si>
  <si>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</si>
  <si>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</si>
  <si>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</si>
  <si>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</si>
  <si>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</si>
  <si>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</si>
  <si>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</si>
  <si>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</si>
  <si>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</si>
  <si>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</si>
  <si>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</si>
  <si>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</si>
  <si>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</si>
  <si>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</si>
  <si>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</si>
  <si>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</si>
  <si>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</si>
  <si>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</si>
  <si>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</si>
  <si>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</si>
  <si>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</si>
  <si>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</si>
  <si>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</si>
  <si>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</si>
  <si>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</si>
  <si>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</si>
  <si>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</si>
  <si>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</si>
  <si>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</si>
  <si>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</si>
  <si>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</si>
  <si>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</si>
  <si>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</si>
  <si>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</si>
  <si>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</si>
  <si>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</si>
  <si>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</si>
  <si>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</si>
  <si>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</si>
  <si>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</si>
  <si>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</si>
  <si>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</si>
  <si>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</si>
  <si>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</si>
  <si>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</si>
  <si>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</si>
  <si>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</si>
  <si>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</si>
  <si>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</si>
  <si>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</si>
  <si>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</si>
  <si>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</si>
  <si>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</si>
  <si>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</si>
  <si>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</si>
  <si>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</si>
  <si>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</si>
  <si>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</si>
  <si>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</si>
  <si>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</si>
  <si>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</si>
  <si>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</si>
  <si>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</si>
  <si>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</si>
  <si>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</si>
  <si>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</si>
  <si>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</si>
  <si>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</si>
  <si>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</si>
  <si>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</si>
  <si>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</si>
  <si>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</si>
  <si>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</si>
  <si>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</si>
  <si>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</si>
  <si>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</si>
  <si>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</si>
  <si>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</si>
  <si>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</si>
  <si>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</si>
  <si>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</si>
  <si>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</si>
  <si>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</si>
  <si>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</si>
  <si>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</si>
  <si>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</si>
  <si>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</si>
  <si>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</si>
  <si>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</si>
  <si>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</si>
  <si>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</si>
  <si>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</si>
  <si>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</si>
  <si>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</si>
  <si>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</si>
  <si>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</si>
  <si>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</si>
  <si>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</si>
  <si>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</si>
  <si>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</si>
  <si>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</si>
  <si>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</si>
  <si>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</si>
  <si>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</si>
  <si>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</si>
  <si>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</si>
  <si>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</si>
  <si>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</si>
  <si>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</si>
  <si>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</si>
  <si>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</si>
  <si>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</si>
  <si>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</si>
  <si>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</si>
  <si>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</si>
  <si>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</si>
  <si>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</si>
  <si>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</si>
  <si>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</si>
  <si>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</si>
  <si>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</si>
  <si>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</si>
  <si>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</si>
  <si>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</si>
  <si>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</si>
  <si>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</si>
  <si>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</si>
  <si>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</si>
  <si>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</si>
  <si>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</si>
  <si>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</si>
  <si>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</si>
  <si>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</si>
  <si>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</si>
  <si>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</si>
  <si>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</si>
  <si>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</si>
  <si>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</si>
  <si>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</si>
  <si>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</si>
  <si>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</si>
  <si>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</si>
  <si>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</si>
  <si>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</si>
  <si>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</si>
  <si>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</si>
  <si>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</si>
  <si>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</si>
  <si>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</si>
  <si>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</si>
  <si>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</si>
  <si>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</si>
  <si>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</si>
  <si>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</si>
  <si>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</si>
  <si>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</si>
  <si>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</si>
  <si>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</si>
  <si>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</si>
  <si>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</si>
  <si>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</si>
  <si>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</si>
  <si>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</si>
  <si>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</si>
  <si>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</si>
  <si>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</si>
  <si>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</si>
  <si>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</si>
  <si>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</si>
  <si>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</si>
  <si>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</si>
  <si>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</si>
  <si>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</si>
  <si>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</si>
  <si>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</si>
  <si>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</si>
  <si>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</si>
  <si>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</si>
  <si>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</si>
  <si>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</si>
  <si>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</si>
  <si>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</si>
  <si>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</si>
  <si>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</si>
  <si>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</si>
  <si>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</si>
  <si>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</si>
  <si>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</si>
  <si>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</si>
  <si>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</si>
  <si>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</si>
  <si>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</si>
  <si>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</si>
  <si>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</si>
  <si>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</si>
  <si>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</si>
  <si>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</si>
  <si>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</si>
  <si>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</si>
  <si>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</si>
  <si>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</si>
  <si>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</si>
  <si>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</si>
  <si>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</si>
  <si>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</si>
  <si>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</si>
  <si>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</si>
  <si>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</si>
  <si>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</si>
  <si>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</si>
  <si>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</si>
  <si>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</si>
  <si>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</si>
  <si>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</si>
  <si>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</si>
  <si>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</si>
  <si>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</si>
  <si>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</si>
  <si>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</si>
  <si>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</si>
  <si>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</si>
  <si>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</si>
  <si>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</si>
  <si>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</si>
  <si>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</si>
  <si>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</si>
  <si>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</si>
  <si>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</si>
  <si>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</si>
  <si>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</si>
  <si>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</si>
  <si>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</si>
  <si>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</si>
  <si>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</si>
  <si>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</si>
  <si>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</si>
  <si>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</si>
  <si>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</si>
  <si>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</si>
  <si>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</si>
  <si>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</si>
  <si>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</si>
  <si>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</si>
  <si>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</si>
  <si>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</si>
  <si>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</si>
  <si>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</si>
  <si>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</si>
  <si>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</si>
  <si>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</si>
  <si>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</si>
  <si>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</si>
  <si>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</si>
  <si>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</si>
  <si>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</si>
  <si>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</si>
  <si>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</si>
  <si>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</si>
  <si>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</si>
  <si>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</si>
  <si>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</si>
  <si>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</si>
  <si>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</si>
  <si>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</si>
  <si>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</si>
  <si>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</si>
  <si>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</si>
  <si>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</si>
  <si>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</si>
  <si>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</si>
  <si>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</si>
  <si>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</si>
  <si>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</si>
  <si>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</si>
  <si>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</si>
  <si>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</si>
  <si>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</si>
  <si>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</si>
  <si>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</si>
  <si>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</si>
  <si>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</si>
  <si>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</si>
  <si>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</si>
  <si>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</si>
  <si>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</si>
  <si>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</si>
  <si>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</si>
  <si>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</si>
  <si>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</si>
  <si>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</si>
  <si>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</si>
  <si>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</si>
  <si>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</si>
  <si>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</si>
  <si>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</si>
  <si>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</si>
  <si>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</si>
  <si>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</si>
  <si>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</si>
  <si>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</si>
  <si>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</si>
  <si>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</si>
  <si>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</si>
  <si>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</si>
  <si>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</si>
  <si>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</si>
  <si>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</si>
  <si>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</si>
  <si>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</si>
  <si>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</si>
  <si>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</si>
  <si>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</si>
  <si>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</si>
  <si>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</si>
  <si>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</si>
  <si>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</si>
  <si>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</si>
  <si>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</si>
  <si>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</si>
  <si>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</si>
  <si>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</si>
  <si>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</si>
  <si>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</si>
  <si>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</si>
  <si>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</si>
  <si>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</si>
  <si>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</si>
  <si>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</si>
  <si>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</si>
  <si>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</si>
  <si>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</si>
  <si>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</si>
  <si>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</si>
  <si>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</si>
  <si>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</si>
  <si>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</si>
  <si>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</si>
  <si>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</si>
  <si>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</si>
  <si>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</si>
  <si>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</si>
  <si>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</si>
  <si>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</si>
  <si>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</si>
  <si>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</si>
  <si>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</si>
  <si>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</si>
  <si>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</si>
  <si>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</si>
  <si>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</si>
  <si>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</si>
  <si>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</si>
  <si>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</si>
  <si>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</si>
  <si>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</si>
  <si>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</si>
  <si>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</si>
  <si>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</si>
  <si>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</si>
  <si>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</si>
  <si>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</si>
  <si>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</si>
  <si>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</si>
  <si>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</si>
  <si>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</si>
  <si>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</si>
  <si>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</si>
  <si>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</si>
  <si>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</si>
  <si>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</si>
  <si>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</si>
  <si>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</si>
  <si>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</si>
  <si>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</si>
  <si>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</si>
  <si>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</si>
  <si>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</si>
  <si>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</si>
  <si>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</si>
  <si>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</si>
  <si>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</si>
  <si>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</si>
  <si>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</si>
  <si>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</si>
  <si>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</si>
  <si>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</si>
  <si>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</si>
  <si>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</si>
  <si>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</si>
  <si>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</si>
  <si>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</si>
  <si>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</si>
  <si>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</si>
  <si>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</si>
  <si>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</si>
  <si>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</si>
  <si>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</si>
  <si>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</si>
  <si>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</si>
  <si>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</si>
  <si>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</si>
  <si>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</si>
  <si>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</si>
  <si>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</si>
  <si>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</si>
  <si>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</si>
  <si>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</si>
  <si>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</si>
  <si>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</si>
  <si>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</si>
  <si>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</si>
  <si>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</si>
  <si>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</si>
  <si>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</si>
  <si>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</si>
  <si>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</si>
  <si>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</si>
  <si>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</si>
  <si>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</si>
  <si>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</si>
  <si>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</si>
  <si>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</si>
  <si>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</si>
  <si>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</si>
  <si>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</si>
  <si>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</si>
  <si>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</si>
  <si>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</si>
  <si>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</si>
  <si>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</si>
  <si>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</si>
  <si>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</si>
  <si>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</si>
  <si>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</si>
  <si>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</si>
  <si>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</si>
  <si>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</si>
  <si>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</si>
  <si>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</si>
  <si>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</si>
  <si>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</si>
  <si>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</si>
  <si>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</si>
  <si>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</si>
  <si>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</si>
  <si>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</si>
  <si>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</si>
  <si>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</si>
  <si>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</si>
  <si>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</si>
  <si>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</si>
  <si>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</si>
  <si>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</si>
  <si>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</si>
  <si>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</si>
  <si>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</si>
  <si>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</si>
  <si>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</si>
  <si>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</si>
  <si>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</si>
  <si>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</si>
  <si>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</si>
  <si>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</si>
  <si>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</si>
  <si>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</si>
  <si>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</si>
  <si>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</si>
  <si>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</si>
  <si>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</si>
  <si>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</si>
  <si>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</si>
  <si>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</si>
  <si>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</si>
  <si>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</si>
  <si>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</si>
  <si>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</si>
  <si>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</si>
  <si>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</si>
  <si>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</si>
  <si>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</si>
  <si>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</si>
  <si>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</si>
  <si>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</si>
  <si>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</si>
  <si>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</si>
  <si>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</si>
  <si>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</si>
  <si>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</si>
  <si>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</si>
  <si>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</si>
  <si>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</si>
  <si>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</si>
  <si>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</si>
  <si>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</si>
  <si>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</si>
  <si>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</si>
  <si>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</si>
  <si>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</si>
  <si>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</si>
  <si>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</si>
  <si>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</si>
  <si>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</si>
  <si>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</si>
  <si>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</si>
  <si>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</si>
  <si>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</si>
  <si>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</si>
  <si>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</si>
  <si>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</si>
  <si>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</si>
  <si>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</si>
  <si>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</si>
  <si>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</si>
  <si>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</si>
  <si>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</si>
  <si>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</si>
  <si>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</si>
  <si>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</si>
  <si>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</si>
  <si>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</si>
  <si>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</si>
  <si>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</si>
  <si>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</si>
  <si>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</si>
  <si>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</si>
  <si>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</si>
  <si>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</si>
  <si>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</si>
  <si>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</si>
  <si>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</si>
  <si>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</si>
  <si>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</si>
  <si>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</si>
  <si>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</si>
  <si>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</si>
  <si>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</si>
  <si>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</si>
  <si>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</si>
  <si>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</si>
  <si>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</si>
  <si>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</si>
  <si>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</si>
  <si>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</si>
  <si>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</si>
  <si>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</si>
  <si>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</si>
  <si>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</si>
  <si>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</si>
  <si>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</si>
  <si>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</si>
  <si>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</si>
  <si>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</si>
  <si>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</si>
  <si>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</si>
  <si>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</si>
  <si>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</si>
  <si>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</si>
  <si>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</si>
  <si>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</si>
  <si>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</si>
  <si>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</si>
  <si>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</si>
  <si>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</si>
  <si>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</si>
  <si>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</si>
  <si>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</si>
  <si>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</si>
  <si>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</si>
  <si>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</si>
  <si>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</si>
  <si>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</si>
  <si>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</si>
  <si>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</si>
  <si>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</si>
  <si>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</si>
  <si>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</si>
  <si>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</si>
  <si>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</si>
  <si>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</si>
  <si>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</si>
  <si>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</si>
  <si>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</si>
  <si>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</si>
  <si>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</si>
  <si>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</si>
  <si>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</si>
  <si>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</si>
  <si>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</si>
  <si>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</si>
  <si>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</si>
  <si>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</si>
  <si>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</si>
  <si>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</si>
  <si>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</si>
  <si>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</si>
  <si>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</si>
  <si>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</si>
  <si>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</si>
  <si>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</si>
  <si>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</si>
  <si>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</si>
  <si>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</si>
  <si>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</si>
  <si>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</si>
  <si>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</si>
  <si>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</si>
  <si>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</si>
  <si>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</si>
  <si>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</si>
  <si>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</si>
  <si>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</si>
  <si>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</si>
  <si>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</si>
  <si>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</si>
  <si>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</si>
  <si>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</si>
  <si>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</si>
  <si>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</si>
  <si>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</si>
  <si>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</si>
  <si>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</si>
  <si>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</si>
  <si>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</si>
  <si>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</si>
  <si>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</si>
  <si>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</si>
  <si>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</si>
  <si>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</si>
  <si>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</si>
  <si>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</si>
  <si>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</si>
  <si>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</si>
  <si>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</si>
  <si>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</si>
  <si>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</si>
  <si>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</si>
  <si>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</si>
  <si>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</si>
  <si>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</si>
  <si>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</si>
  <si>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</si>
  <si>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</si>
  <si>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</si>
  <si>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</si>
  <si>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</si>
  <si>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</si>
  <si>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</si>
  <si>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</si>
  <si>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</si>
  <si>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</si>
  <si>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</si>
  <si>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</si>
  <si>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</si>
  <si>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</si>
  <si>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</si>
  <si>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</si>
  <si>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</si>
  <si>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</si>
  <si>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</si>
  <si>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</si>
  <si>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</si>
  <si>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</si>
  <si>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</si>
  <si>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</si>
  <si>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</si>
  <si>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</si>
  <si>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</si>
  <si>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</si>
  <si>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</si>
  <si>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</si>
  <si>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</si>
  <si>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</si>
  <si>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</si>
  <si>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</si>
  <si>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</si>
  <si>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</si>
  <si>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</si>
  <si>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</si>
  <si>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</si>
  <si>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</si>
  <si>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</si>
  <si>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</si>
  <si>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</si>
  <si>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</si>
  <si>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</si>
  <si>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</si>
  <si>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</si>
  <si>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</si>
  <si>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</si>
  <si>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</si>
  <si>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</si>
  <si>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</si>
  <si>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</si>
  <si>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</si>
  <si>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</si>
  <si>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</si>
  <si>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</si>
  <si>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</si>
  <si>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</si>
  <si>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</si>
  <si>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</si>
  <si>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</si>
  <si>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</si>
  <si>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</si>
  <si>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</si>
  <si>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</si>
  <si>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</si>
  <si>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</si>
  <si>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</si>
  <si>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</si>
  <si>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</si>
  <si>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</si>
  <si>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</si>
  <si>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</si>
  <si>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</si>
  <si>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</si>
  <si>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</si>
  <si>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</si>
  <si>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</si>
  <si>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</si>
  <si>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</si>
  <si>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</si>
  <si>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</si>
  <si>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</si>
  <si>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</si>
  <si>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</si>
  <si>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</si>
  <si>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</si>
  <si>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</si>
  <si>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</si>
  <si>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</si>
  <si>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</si>
  <si>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</si>
  <si>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</si>
  <si>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</si>
  <si>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</si>
  <si>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</si>
  <si>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</si>
  <si>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</si>
  <si>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</si>
  <si>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</si>
  <si>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</si>
  <si>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</si>
  <si>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</si>
  <si>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</si>
  <si>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</si>
  <si>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</si>
  <si>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</si>
  <si>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</si>
  <si>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</si>
  <si>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</si>
  <si>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</si>
  <si>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</si>
  <si>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</si>
  <si>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</si>
  <si>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</si>
  <si>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</si>
  <si>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</si>
  <si>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</si>
  <si>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</si>
  <si>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</si>
  <si>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</si>
  <si>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</si>
  <si>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</si>
  <si>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</si>
  <si>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</si>
  <si>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</si>
  <si>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</si>
  <si>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</si>
  <si>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</si>
  <si>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</si>
  <si>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</si>
  <si>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</si>
  <si>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</si>
  <si>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</si>
  <si>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</si>
  <si>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</si>
  <si>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</si>
  <si>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</si>
  <si>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</si>
  <si>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</si>
  <si>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</si>
  <si>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</si>
  <si>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</si>
  <si>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</si>
  <si>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</si>
  <si>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</si>
  <si>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</si>
  <si>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</si>
  <si>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</si>
  <si>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</si>
  <si>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</si>
  <si>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</si>
  <si>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</si>
  <si>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</si>
  <si>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</si>
  <si>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</si>
  <si>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</si>
  <si>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</si>
  <si>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</si>
  <si>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</si>
  <si>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</si>
  <si>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</si>
  <si>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</si>
  <si>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</si>
  <si>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</si>
  <si>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</si>
  <si>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</si>
  <si>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</si>
  <si>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</si>
  <si>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</si>
  <si>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</si>
  <si>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</si>
  <si>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</si>
  <si>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</si>
  <si>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</si>
  <si>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</si>
  <si>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</si>
  <si>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</si>
  <si>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</si>
  <si>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</si>
  <si>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</si>
  <si>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</si>
  <si>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</si>
  <si>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</si>
  <si>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</si>
  <si>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</si>
  <si>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</si>
  <si>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</si>
  <si>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</si>
  <si>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</si>
  <si>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</si>
  <si>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</si>
  <si>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</si>
  <si>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</si>
  <si>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</si>
  <si>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</si>
  <si>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</si>
  <si>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</si>
  <si>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</si>
  <si>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</si>
  <si>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</si>
  <si>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</si>
  <si>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</si>
  <si>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</si>
  <si>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</si>
  <si>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</si>
  <si>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</si>
  <si>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</si>
  <si>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</si>
  <si>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</si>
  <si>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</si>
  <si>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</si>
  <si>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</si>
  <si>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</si>
  <si>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</si>
  <si>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</si>
  <si>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</si>
  <si>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</si>
  <si>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</si>
  <si>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</si>
  <si>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</si>
  <si>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</si>
  <si>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</si>
  <si>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</si>
  <si>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</si>
  <si>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</si>
  <si>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</si>
  <si>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</si>
  <si>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</si>
  <si>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</si>
  <si>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</si>
  <si>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</si>
  <si>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</si>
  <si>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</si>
  <si>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</si>
  <si>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</si>
  <si>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</si>
  <si>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</si>
  <si>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</si>
  <si>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</si>
  <si>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</si>
  <si>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</si>
  <si>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</si>
  <si>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</si>
  <si>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</si>
  <si>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</si>
  <si>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</si>
  <si>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</si>
  <si>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</si>
  <si>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</si>
  <si>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</si>
  <si>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</si>
  <si>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</si>
  <si>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</si>
  <si>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</si>
  <si>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</si>
  <si>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</si>
  <si>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</si>
  <si>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</si>
  <si>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</si>
  <si>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</si>
  <si>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</si>
  <si>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</si>
  <si>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</si>
  <si>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</si>
  <si>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</si>
  <si>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</si>
  <si>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</si>
  <si>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</si>
  <si>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</si>
  <si>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</si>
  <si>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</si>
  <si>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</si>
  <si>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</si>
  <si>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</si>
  <si>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</si>
  <si>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</si>
  <si>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</si>
  <si>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</si>
  <si>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</si>
  <si>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</si>
  <si>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</si>
  <si>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</si>
  <si>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</si>
  <si>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</si>
  <si>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</si>
  <si>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</si>
  <si>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</si>
  <si>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</si>
  <si>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</si>
  <si>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</si>
  <si>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</si>
  <si>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</si>
  <si>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</si>
  <si>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</si>
  <si>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</si>
  <si>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</si>
  <si>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</si>
  <si>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</si>
  <si>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</si>
  <si>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</si>
  <si>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</si>
  <si>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</si>
  <si>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</si>
  <si>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</si>
  <si>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</si>
  <si>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</si>
  <si>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</si>
  <si>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</si>
  <si>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</si>
  <si>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</si>
  <si>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</si>
  <si>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</si>
  <si>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</si>
  <si>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</si>
  <si>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</si>
  <si>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</si>
  <si>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</si>
  <si>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</si>
  <si>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</si>
  <si>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</si>
  <si>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</si>
  <si>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</si>
  <si>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</si>
  <si>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</si>
  <si>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</si>
  <si>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</si>
  <si>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</si>
  <si>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</si>
  <si>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</si>
  <si>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</si>
  <si>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</si>
  <si>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</si>
  <si>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</si>
  <si>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</si>
  <si>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</si>
  <si>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</si>
  <si>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</si>
  <si>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</si>
  <si>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</si>
  <si>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</si>
  <si>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</si>
  <si>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</si>
  <si>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</si>
  <si>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</si>
  <si>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</si>
  <si>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</si>
  <si>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</si>
  <si>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</si>
  <si>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</si>
  <si>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</si>
  <si>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</si>
  <si>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</si>
  <si>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</si>
  <si>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</si>
  <si>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</si>
  <si>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</si>
  <si>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</si>
  <si>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</si>
  <si>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</si>
  <si>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</si>
  <si>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</si>
  <si>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</si>
  <si>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</si>
  <si>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</si>
  <si>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</si>
  <si>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</si>
  <si>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</si>
  <si>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</si>
  <si>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</si>
  <si>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</si>
  <si>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</si>
  <si>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</si>
  <si>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</si>
  <si>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</si>
  <si>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</si>
  <si>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</si>
  <si>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</si>
  <si>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</si>
  <si>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</si>
  <si>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</si>
  <si>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</si>
  <si>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</si>
  <si>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</si>
  <si>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</si>
  <si>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</si>
  <si>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</si>
  <si>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</si>
  <si>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</si>
  <si>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</si>
  <si>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</si>
  <si>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</si>
  <si>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</si>
  <si>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</si>
  <si>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</si>
  <si>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</si>
  <si>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</si>
  <si>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</si>
  <si>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</si>
  <si>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</si>
  <si>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</si>
  <si>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</si>
  <si>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</si>
  <si>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</si>
  <si>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</si>
  <si>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</si>
  <si>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</si>
  <si>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</si>
  <si>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</si>
  <si>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</si>
  <si>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</si>
  <si>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</si>
  <si>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</si>
  <si>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</si>
  <si>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</si>
  <si>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</si>
  <si>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</si>
  <si>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</si>
  <si>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</si>
  <si>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</si>
  <si>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</si>
  <si>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</si>
  <si>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</si>
  <si>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</si>
  <si>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</si>
  <si>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</si>
  <si>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</si>
  <si>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</si>
  <si>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</si>
  <si>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</si>
  <si>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</si>
  <si>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</si>
  <si>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</si>
  <si>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</si>
  <si>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</si>
  <si>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</si>
  <si>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</si>
  <si>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</si>
  <si>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</si>
  <si>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</si>
  <si>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</si>
  <si>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</si>
  <si>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</si>
  <si>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</si>
  <si>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</si>
  <si>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</si>
  <si>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</si>
  <si>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</si>
  <si>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</si>
  <si>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</si>
  <si>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</si>
  <si>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</si>
  <si>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</si>
  <si>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</si>
  <si>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</si>
  <si>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</si>
  <si>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</si>
  <si>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</si>
  <si>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</si>
  <si>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</si>
  <si>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</si>
  <si>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</si>
  <si>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</si>
  <si>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</si>
  <si>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</si>
  <si>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</si>
  <si>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</si>
  <si>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</si>
  <si>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</si>
  <si>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</si>
  <si>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</si>
  <si>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</si>
  <si>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</si>
  <si>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</si>
  <si>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</si>
  <si>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</si>
  <si>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</si>
  <si>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</si>
  <si>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</si>
  <si>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</si>
  <si>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</si>
  <si>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</si>
  <si>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</si>
  <si>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</si>
  <si>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</si>
  <si>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</si>
  <si>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</si>
  <si>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</si>
  <si>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</si>
  <si>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</si>
  <si>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</si>
  <si>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</si>
  <si>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</si>
  <si>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</si>
  <si>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</si>
  <si>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</si>
  <si>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</si>
  <si>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</si>
  <si>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</si>
  <si>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</si>
  <si>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</si>
  <si>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</si>
  <si>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</si>
  <si>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</si>
  <si>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</si>
  <si>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</si>
  <si>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</si>
  <si>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</si>
  <si>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</si>
  <si>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</si>
  <si>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</si>
  <si>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</si>
  <si>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</si>
  <si>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</si>
  <si>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</si>
  <si>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</si>
  <si>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</si>
  <si>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</si>
  <si>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</si>
  <si>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</si>
  <si>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</si>
  <si>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</si>
  <si>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</si>
  <si>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</si>
  <si>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</si>
  <si>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</si>
  <si>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</si>
  <si>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</si>
  <si>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</si>
  <si>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</si>
  <si>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</si>
  <si>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</si>
  <si>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</si>
  <si>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</si>
  <si>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</si>
  <si>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</si>
  <si>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</si>
  <si>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</si>
  <si>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</si>
  <si>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</si>
  <si>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</si>
  <si>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</si>
  <si>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</si>
  <si>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</si>
  <si>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</si>
  <si>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</si>
  <si>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</si>
  <si>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</si>
  <si>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</si>
  <si>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</si>
  <si>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</si>
  <si>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</si>
  <si>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</si>
  <si>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</si>
  <si>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</si>
  <si>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</si>
  <si>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</si>
  <si>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</si>
  <si>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</si>
  <si>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</si>
  <si>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</si>
  <si>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</si>
  <si>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</si>
  <si>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</si>
  <si>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</si>
  <si>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</si>
  <si>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</si>
  <si>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</si>
  <si>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</si>
  <si>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</si>
  <si>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</si>
  <si>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</si>
  <si>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</si>
  <si>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</si>
  <si>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</si>
  <si>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</si>
  <si>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</si>
  <si>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</si>
  <si>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</si>
  <si>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</si>
  <si>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</si>
  <si>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</si>
  <si>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</si>
  <si>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</si>
  <si>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</si>
  <si>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</si>
  <si>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</si>
  <si>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</si>
  <si>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</si>
  <si>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</si>
  <si>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</si>
  <si>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</si>
  <si>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</si>
  <si>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</si>
  <si>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</si>
  <si>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</si>
  <si>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</si>
  <si>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</si>
  <si>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</si>
  <si>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</si>
  <si>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</si>
  <si>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</si>
  <si>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</si>
  <si>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</si>
  <si>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</si>
  <si>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</si>
  <si>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</si>
  <si>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</si>
  <si>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</si>
  <si>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</si>
  <si>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</si>
  <si>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</si>
  <si>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</si>
  <si>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</si>
  <si>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</si>
  <si>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</si>
  <si>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</si>
  <si>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</si>
  <si>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</si>
  <si>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</si>
  <si>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</si>
  <si>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</si>
  <si>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</si>
  <si>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</si>
  <si>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</si>
  <si>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</si>
  <si>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</si>
  <si>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</si>
  <si>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</si>
  <si>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</si>
  <si>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</si>
  <si>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</si>
  <si>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</si>
  <si>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</si>
  <si>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</si>
  <si>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</si>
  <si>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</si>
  <si>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</si>
  <si>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</si>
  <si>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</si>
  <si>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</si>
  <si>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</si>
  <si>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</si>
  <si>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</si>
  <si>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</si>
  <si>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</si>
  <si>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</si>
  <si>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</si>
  <si>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</si>
  <si>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</si>
  <si>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</si>
  <si>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</si>
  <si>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</si>
  <si>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</si>
  <si>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</si>
  <si>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</si>
  <si>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</si>
  <si>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</si>
  <si>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</si>
  <si>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</si>
  <si>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</si>
  <si>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</si>
  <si>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</si>
  <si>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</si>
  <si>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</si>
  <si>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</si>
  <si>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</si>
  <si>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</si>
  <si>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</si>
  <si>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</si>
  <si>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</si>
  <si>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</si>
  <si>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</si>
  <si>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</si>
  <si>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</si>
  <si>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</si>
  <si>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</si>
  <si>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</si>
  <si>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</si>
  <si>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</si>
  <si>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</si>
  <si>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</si>
  <si>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</si>
  <si>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</si>
  <si>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</si>
  <si>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</si>
  <si>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</si>
  <si>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</si>
  <si>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</si>
  <si>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</si>
  <si>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</si>
  <si>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</si>
  <si>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</si>
  <si>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</si>
  <si>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</si>
  <si>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</si>
  <si>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</si>
  <si>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</si>
  <si>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</si>
  <si>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</si>
  <si>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</si>
  <si>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</si>
  <si>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</si>
  <si>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</si>
  <si>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</si>
  <si>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</si>
  <si>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</si>
  <si>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</si>
  <si>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</si>
  <si>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</si>
  <si>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</si>
  <si>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</si>
  <si>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</si>
  <si>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</si>
  <si>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</si>
  <si>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</si>
  <si>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</si>
  <si>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</si>
  <si>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</si>
  <si>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</si>
  <si>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</si>
  <si>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</si>
  <si>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</si>
  <si>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</si>
  <si>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</si>
  <si>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</si>
  <si>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</si>
  <si>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</si>
  <si>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</si>
  <si>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</si>
  <si>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</si>
  <si>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</si>
  <si>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</si>
  <si>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</si>
  <si>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</si>
  <si>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</si>
  <si>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</si>
  <si>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</si>
  <si>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</si>
  <si>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</si>
  <si>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</si>
  <si>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</si>
  <si>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</si>
  <si>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</si>
  <si>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</si>
  <si>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</si>
  <si>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</si>
  <si>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</si>
  <si>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</si>
  <si>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</si>
  <si>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</si>
  <si>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</si>
  <si>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</si>
  <si>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</si>
  <si>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</si>
  <si>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</si>
  <si>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</si>
  <si>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</si>
  <si>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</si>
  <si>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</si>
  <si>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</si>
  <si>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</si>
  <si>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</si>
  <si>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</si>
  <si>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</si>
  <si>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</si>
  <si>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</si>
  <si>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</si>
  <si>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</si>
  <si>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</si>
  <si>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</si>
  <si>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</si>
  <si>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</si>
  <si>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</si>
  <si>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</si>
  <si>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</si>
  <si>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</si>
  <si>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</si>
  <si>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</si>
  <si>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</si>
  <si>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</si>
  <si>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</si>
  <si>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</si>
  <si>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</si>
  <si>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</si>
  <si>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</si>
  <si>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</si>
  <si>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</si>
  <si>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</si>
  <si>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</si>
  <si>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</si>
  <si>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</si>
  <si>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</si>
  <si>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</si>
  <si>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</si>
  <si>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</si>
  <si>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</si>
  <si>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</si>
  <si>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</si>
  <si>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</si>
  <si>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</si>
  <si>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</si>
  <si>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</si>
  <si>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</si>
  <si>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</si>
  <si>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</si>
  <si>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</si>
  <si>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</si>
  <si>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</si>
  <si>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</si>
  <si>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</si>
  <si>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</si>
  <si>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</si>
  <si>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</si>
  <si>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</si>
  <si>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</si>
  <si>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</si>
  <si>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</si>
  <si>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</si>
  <si>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</si>
  <si>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</si>
  <si>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</si>
  <si>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</si>
  <si>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</si>
  <si>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</si>
  <si>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</si>
  <si>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</si>
  <si>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</si>
  <si>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</si>
  <si>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</si>
  <si>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</si>
  <si>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</si>
  <si>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</si>
  <si>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</si>
  <si>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</si>
  <si>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</si>
  <si>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</si>
  <si>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</si>
  <si>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</si>
  <si>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</si>
  <si>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</si>
  <si>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</si>
  <si>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</si>
  <si>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</si>
  <si>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</si>
  <si>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</si>
  <si>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</si>
  <si>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</si>
  <si>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</si>
  <si>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</si>
  <si>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</si>
  <si>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</si>
  <si>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</si>
  <si>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</si>
  <si>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</si>
  <si>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</si>
  <si>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</si>
  <si>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</si>
  <si>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</si>
  <si>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</si>
  <si>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</si>
  <si>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</si>
  <si>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</si>
  <si>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</si>
  <si>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</si>
  <si>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</si>
  <si>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</si>
  <si>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</si>
  <si>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</si>
  <si>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</si>
  <si>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</si>
  <si>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</si>
  <si>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</si>
  <si>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</si>
  <si>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</si>
  <si>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</si>
  <si>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</si>
  <si>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</si>
  <si>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</si>
  <si>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</si>
  <si>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</si>
  <si>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</si>
  <si>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</si>
  <si>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</si>
  <si>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</si>
  <si>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</si>
  <si>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</si>
  <si>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</si>
  <si>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</si>
  <si>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</si>
  <si>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</si>
  <si>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</si>
  <si>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</si>
  <si>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</si>
  <si>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</si>
  <si>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</si>
  <si>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</si>
  <si>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</si>
  <si>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</si>
  <si>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</si>
  <si>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</si>
  <si>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</si>
  <si>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</si>
  <si>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</si>
  <si>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</si>
  <si>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</si>
  <si>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</si>
  <si>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</si>
  <si>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</si>
  <si>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</si>
  <si>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</si>
  <si>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</si>
  <si>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</si>
  <si>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</si>
  <si>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</si>
  <si>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</si>
  <si>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</si>
  <si>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</si>
  <si>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</si>
  <si>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</si>
  <si>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</si>
  <si>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</si>
  <si>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</si>
  <si>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</si>
  <si>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</si>
  <si>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</si>
  <si>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</si>
  <si>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</si>
  <si>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</si>
  <si>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</si>
  <si>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</si>
  <si>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</si>
  <si>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</si>
  <si>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</si>
  <si>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</si>
  <si>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</si>
  <si>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</si>
  <si>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</si>
  <si>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</si>
  <si>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</si>
  <si>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</si>
  <si>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</si>
  <si>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</si>
  <si>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</si>
  <si>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</si>
  <si>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</si>
  <si>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</si>
  <si>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</si>
  <si>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</si>
  <si>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</si>
  <si>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</si>
  <si>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</si>
  <si>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</si>
  <si>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</si>
  <si>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</si>
  <si>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</si>
  <si>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</si>
  <si>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</si>
  <si>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</si>
  <si>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</si>
  <si>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</si>
  <si>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</si>
  <si>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</si>
  <si>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</si>
  <si>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</si>
  <si>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</si>
  <si>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</si>
  <si>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</si>
  <si>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</si>
  <si>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</si>
  <si>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</si>
  <si>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</si>
  <si>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</si>
  <si>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</si>
  <si>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</si>
  <si>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</si>
  <si>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</si>
  <si>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</si>
  <si>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</si>
  <si>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</si>
  <si>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</si>
  <si>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</si>
  <si>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</si>
  <si>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</si>
  <si>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</si>
  <si>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</si>
  <si>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</si>
  <si>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</si>
  <si>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</si>
  <si>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</si>
  <si>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</si>
  <si>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</si>
  <si>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</si>
  <si>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</si>
  <si>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</si>
  <si>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</si>
  <si>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</si>
  <si>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</si>
  <si>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</si>
  <si>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</si>
  <si>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</si>
  <si>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</si>
  <si>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</si>
  <si>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</si>
  <si>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</si>
  <si>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</si>
  <si>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</si>
  <si>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</si>
  <si>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</si>
  <si>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</si>
  <si>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</si>
  <si>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</si>
  <si>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</si>
  <si>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</si>
  <si>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</si>
  <si>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</si>
  <si>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</si>
  <si>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</si>
  <si>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</si>
  <si>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</si>
  <si>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</si>
  <si>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</si>
  <si>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</si>
  <si>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</si>
  <si>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</si>
  <si>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</si>
  <si>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</si>
  <si>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</si>
  <si>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</si>
  <si>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</si>
  <si>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</si>
  <si>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</si>
  <si>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</si>
  <si>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</si>
  <si>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</si>
  <si>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</si>
  <si>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</si>
  <si>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</si>
  <si>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</si>
  <si>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</si>
  <si>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</si>
  <si>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</si>
  <si>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</si>
  <si>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</si>
  <si>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</si>
  <si>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</si>
  <si>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</si>
  <si>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</si>
  <si>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</si>
  <si>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</si>
  <si>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</si>
  <si>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</si>
  <si>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</si>
  <si>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</si>
  <si>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</si>
  <si>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</si>
  <si>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</si>
  <si>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</si>
  <si>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</si>
  <si>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</si>
  <si>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</si>
  <si>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</si>
  <si>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</si>
  <si>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</si>
  <si>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</si>
  <si>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</si>
  <si>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</si>
  <si>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</si>
  <si>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</si>
  <si>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</si>
  <si>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</si>
  <si>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</si>
  <si>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</si>
  <si>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</si>
  <si>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</si>
  <si>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</si>
  <si>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</si>
  <si>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</si>
  <si>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</si>
  <si>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</si>
  <si>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</si>
  <si>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</si>
  <si>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</si>
  <si>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</si>
  <si>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</si>
  <si>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</si>
  <si>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</si>
  <si>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</si>
  <si>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</si>
  <si>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</si>
  <si>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</si>
  <si>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</si>
  <si>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</si>
  <si>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</si>
  <si>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</si>
  <si>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</si>
  <si>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</si>
  <si>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</si>
  <si>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</si>
  <si>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</si>
  <si>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</si>
  <si>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</si>
  <si>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</si>
  <si>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</si>
  <si>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</si>
  <si>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</si>
  <si>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</si>
  <si>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</si>
  <si>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</si>
  <si>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</si>
  <si>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</si>
  <si>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</si>
  <si>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</si>
  <si>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</si>
  <si>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</si>
  <si>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</si>
  <si>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</si>
  <si>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</si>
  <si>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</si>
  <si>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</si>
  <si>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</si>
  <si>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</si>
  <si>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</si>
  <si>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</si>
  <si>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</si>
  <si>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</si>
  <si>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</si>
  <si>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</si>
  <si>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</si>
  <si>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</si>
  <si>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</si>
  <si>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</si>
  <si>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</si>
  <si>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</si>
  <si>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</si>
  <si>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</si>
  <si>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</si>
  <si>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</si>
  <si>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</si>
  <si>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</si>
  <si>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</si>
  <si>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</si>
  <si>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</si>
  <si>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</si>
  <si>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</si>
  <si>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</si>
  <si>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</si>
  <si>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</si>
  <si>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</si>
  <si>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</si>
  <si>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</si>
  <si>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</si>
  <si>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</si>
  <si>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</si>
  <si>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</si>
  <si>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</si>
  <si>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</si>
  <si>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</si>
  <si>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</si>
  <si>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</si>
  <si>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</si>
  <si>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</si>
  <si>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</si>
  <si>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</si>
  <si>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</si>
  <si>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</si>
  <si>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</si>
  <si>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</si>
  <si>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</si>
  <si>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</si>
  <si>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</si>
  <si>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</si>
  <si>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</si>
  <si>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</si>
  <si>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</si>
  <si>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</si>
  <si>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</si>
  <si>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</si>
  <si>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</si>
  <si>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</si>
  <si>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</si>
  <si>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</si>
  <si>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</si>
  <si>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</si>
  <si>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</si>
  <si>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</si>
  <si>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</si>
  <si>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</si>
  <si>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</si>
  <si>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</si>
  <si>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</si>
  <si>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</si>
  <si>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</si>
  <si>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</si>
  <si>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</si>
  <si>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</si>
  <si>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</si>
  <si>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</si>
  <si>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</si>
  <si>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</si>
  <si>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</si>
  <si>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</si>
  <si>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</si>
  <si>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</si>
  <si>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</si>
  <si>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</si>
  <si>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</si>
  <si>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</si>
  <si>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</si>
  <si>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</si>
  <si>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</si>
  <si>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</si>
  <si>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</si>
  <si>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</si>
  <si>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</si>
  <si>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</si>
  <si>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</si>
  <si>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</si>
  <si>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</si>
  <si>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</si>
  <si>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</si>
  <si>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</si>
  <si>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</si>
  <si>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</si>
  <si>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</si>
  <si>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</si>
  <si>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</si>
  <si>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</si>
  <si>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</si>
  <si>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</si>
  <si>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</si>
  <si>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</si>
  <si>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</si>
  <si>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</si>
  <si>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</si>
  <si>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</si>
  <si>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</si>
  <si>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</si>
  <si>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</si>
  <si>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</si>
  <si>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</si>
  <si>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</si>
  <si>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</si>
  <si>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</si>
  <si>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</si>
  <si>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</si>
  <si>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</si>
  <si>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</si>
  <si>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</si>
  <si>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</si>
  <si>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</si>
  <si>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</si>
  <si>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</si>
  <si>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</si>
  <si>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</si>
  <si>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</si>
  <si>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</si>
  <si>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</si>
  <si>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</si>
  <si>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</si>
  <si>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</si>
  <si>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</si>
  <si>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</si>
  <si>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</si>
  <si>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</si>
  <si>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</si>
  <si>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</si>
  <si>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</si>
  <si>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</si>
  <si>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</si>
  <si>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</si>
  <si>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</si>
  <si>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</si>
  <si>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</si>
  <si>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</si>
  <si>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</si>
  <si>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</si>
  <si>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</si>
  <si>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</si>
  <si>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</si>
  <si>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</si>
  <si>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</si>
  <si>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</si>
  <si>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</si>
  <si>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</si>
  <si>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</si>
  <si>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</si>
  <si>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</si>
  <si>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</si>
  <si>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</si>
  <si>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</si>
  <si>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</si>
  <si>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</si>
  <si>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</si>
  <si>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</si>
  <si>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</si>
  <si>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</si>
  <si>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</si>
  <si>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</si>
  <si>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</si>
  <si>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</si>
  <si>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</si>
  <si>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</si>
  <si>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</si>
  <si>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</si>
  <si>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</si>
  <si>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</si>
  <si>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</si>
  <si>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</si>
  <si>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</si>
  <si>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</si>
  <si>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</si>
  <si>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</si>
  <si>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</si>
  <si>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</si>
  <si>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</si>
  <si>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</si>
  <si>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</si>
  <si>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</si>
  <si>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</si>
  <si>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</si>
  <si>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</si>
  <si>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</si>
  <si>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</si>
  <si>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</si>
  <si>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</si>
  <si>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</si>
  <si>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</si>
  <si>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</si>
  <si>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</si>
  <si>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</si>
  <si>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</si>
  <si>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</si>
  <si>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</si>
  <si>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</si>
  <si>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</si>
  <si>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</si>
  <si>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</si>
  <si>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</si>
  <si>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</si>
  <si>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</si>
  <si>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</si>
  <si>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</si>
  <si>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</si>
  <si>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</si>
  <si>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</si>
  <si>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</si>
  <si>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</si>
  <si>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</si>
  <si>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</si>
  <si>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</si>
  <si>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</si>
  <si>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</si>
  <si>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</si>
  <si>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</si>
  <si>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</si>
  <si>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</si>
  <si>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</si>
  <si>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</si>
  <si>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</si>
  <si>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</si>
  <si>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</si>
  <si>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</si>
  <si>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</si>
  <si>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</si>
  <si>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</si>
  <si>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</si>
  <si>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</si>
  <si>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</si>
  <si>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</si>
  <si>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</si>
  <si>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</si>
  <si>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</si>
  <si>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</si>
  <si>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</si>
  <si>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</si>
  <si>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</si>
  <si>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</si>
  <si>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</si>
  <si>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</si>
  <si>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</si>
  <si>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</si>
  <si>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</si>
  <si>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</si>
  <si>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</si>
  <si>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</si>
  <si>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</si>
  <si>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</si>
  <si>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</si>
  <si>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</si>
  <si>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</si>
  <si>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</si>
  <si>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</si>
  <si>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</si>
  <si>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</si>
  <si>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</si>
  <si>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</si>
  <si>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</si>
  <si>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</si>
  <si>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</si>
  <si>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</si>
  <si>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</si>
  <si>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</si>
  <si>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</si>
  <si>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</si>
  <si>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</si>
  <si>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</si>
  <si>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</si>
  <si>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</si>
  <si>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</si>
  <si>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</si>
  <si>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</si>
  <si>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</si>
  <si>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</si>
  <si>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</si>
  <si>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</si>
  <si>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</si>
  <si>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</si>
  <si>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</si>
  <si>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</si>
  <si>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</si>
  <si>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</si>
  <si>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</si>
  <si>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</si>
  <si>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</si>
  <si>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</si>
  <si>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</si>
  <si>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</si>
  <si>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</si>
  <si>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</si>
  <si>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</si>
  <si>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</si>
  <si>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</si>
  <si>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</si>
  <si>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</si>
  <si>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</si>
  <si>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</si>
  <si>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</si>
  <si>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</si>
  <si>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</si>
  <si>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</si>
  <si>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</si>
  <si>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</si>
  <si>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</si>
  <si>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</si>
  <si>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</si>
  <si>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</si>
  <si>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</si>
  <si>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</si>
  <si>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</si>
  <si>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</si>
  <si>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</si>
  <si>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</si>
  <si>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</si>
  <si>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</si>
  <si>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</si>
  <si>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</si>
  <si>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</si>
  <si>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</si>
  <si>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</si>
  <si>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</si>
  <si>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</si>
  <si>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</si>
  <si>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</si>
  <si>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</si>
  <si>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</si>
  <si>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</si>
  <si>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</si>
  <si>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</si>
  <si>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</si>
  <si>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</si>
  <si>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</si>
  <si>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</si>
  <si>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</si>
  <si>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</si>
  <si>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</si>
  <si>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</si>
  <si>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</si>
  <si>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</si>
  <si>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</si>
  <si>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</si>
  <si>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</si>
  <si>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</si>
  <si>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</si>
  <si>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</si>
  <si>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</si>
  <si>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</si>
  <si>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</si>
  <si>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</si>
  <si>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</si>
  <si>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</si>
  <si>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</si>
  <si>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</si>
  <si>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</si>
  <si>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</si>
  <si>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</si>
  <si>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</si>
  <si>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</si>
  <si>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</si>
  <si>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</si>
  <si>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</si>
  <si>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</si>
  <si>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</si>
  <si>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</si>
  <si>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</si>
  <si>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</si>
  <si>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</si>
  <si>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</si>
  <si>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</si>
  <si>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</si>
  <si>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</si>
  <si>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</si>
  <si>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</si>
  <si>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</si>
  <si>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</si>
  <si>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</si>
  <si>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</si>
  <si>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</si>
  <si>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</si>
  <si>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</si>
  <si>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</si>
  <si>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</si>
  <si>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</si>
  <si>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</si>
  <si>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</si>
  <si>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</si>
  <si>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</si>
  <si>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</si>
  <si>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</si>
  <si>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</si>
  <si>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</si>
  <si>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</si>
  <si>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</si>
  <si>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</si>
  <si>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</si>
  <si>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</si>
  <si>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</si>
  <si>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</si>
  <si>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</si>
  <si>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</si>
  <si>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</si>
  <si>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</si>
  <si>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</si>
  <si>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</si>
  <si>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</si>
  <si>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</si>
  <si>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</si>
  <si>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</si>
  <si>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</si>
  <si>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</si>
  <si>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</si>
  <si>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</si>
  <si>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</si>
  <si>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</si>
  <si>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</si>
  <si>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</si>
  <si>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</si>
  <si>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</si>
  <si>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</si>
  <si>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</si>
  <si>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</si>
  <si>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</si>
  <si>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</si>
  <si>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</si>
  <si>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</si>
  <si>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</si>
  <si>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</si>
  <si>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</si>
  <si>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</si>
  <si>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</si>
  <si>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</si>
  <si>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</si>
  <si>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</si>
  <si>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</si>
  <si>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</si>
  <si>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</si>
  <si>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</si>
  <si>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</si>
  <si>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</si>
  <si>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</si>
  <si>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</si>
  <si>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</si>
  <si>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</si>
  <si>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</si>
  <si>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</si>
  <si>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</si>
  <si>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</si>
  <si>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</si>
  <si>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</si>
  <si>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</si>
  <si>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</si>
  <si>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</si>
  <si>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</si>
  <si>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</si>
  <si>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</si>
  <si>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</si>
  <si>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</si>
  <si>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</si>
  <si>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</si>
  <si>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</si>
  <si>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</si>
  <si>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</si>
  <si>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</si>
  <si>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</si>
  <si>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</si>
  <si>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</si>
  <si>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</si>
  <si>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</si>
  <si>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</si>
  <si>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</si>
  <si>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</si>
  <si>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</si>
  <si>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</si>
  <si>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</si>
  <si>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</si>
  <si>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</si>
  <si>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</si>
  <si>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</si>
  <si>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</si>
  <si>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</si>
  <si>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</si>
  <si>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</si>
  <si>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</si>
  <si>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</si>
  <si>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</si>
  <si>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</si>
  <si>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</si>
  <si>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</si>
  <si>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</si>
  <si>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</si>
  <si>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</si>
  <si>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</si>
  <si>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</si>
  <si>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</si>
  <si>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</si>
  <si>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</si>
  <si>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</si>
  <si>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</si>
  <si>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</si>
  <si>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</si>
  <si>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</si>
  <si>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</si>
  <si>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</si>
  <si>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</si>
  <si>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</si>
  <si>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</si>
  <si>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</si>
  <si>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</si>
  <si>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</si>
  <si>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</si>
  <si>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</si>
  <si>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</si>
  <si>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</si>
  <si>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</si>
  <si>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</si>
  <si>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</si>
  <si>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</si>
  <si>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</si>
  <si>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</si>
  <si>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</si>
  <si>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</si>
  <si>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</si>
  <si>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</si>
  <si>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</si>
  <si>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</si>
  <si>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</si>
  <si>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</si>
  <si>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</si>
  <si>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</si>
  <si>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</si>
  <si>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</si>
  <si>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</si>
  <si>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</si>
  <si>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</si>
  <si>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</si>
  <si>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</si>
  <si>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</si>
  <si>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</si>
  <si>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</si>
  <si>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</si>
  <si>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</si>
  <si>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</si>
  <si>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</si>
  <si>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</si>
  <si>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</si>
  <si>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</si>
  <si>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</si>
  <si>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</si>
  <si>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</si>
  <si>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</si>
  <si>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</si>
  <si>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</si>
  <si>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</si>
  <si>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</si>
  <si>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</si>
  <si>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</si>
  <si>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</si>
  <si>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</si>
  <si>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</si>
  <si>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</si>
  <si>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</si>
  <si>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</si>
  <si>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</si>
  <si>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</si>
  <si>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</si>
  <si>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</si>
  <si>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</si>
  <si>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</si>
  <si>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</si>
  <si>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</si>
  <si>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</si>
  <si>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</si>
  <si>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</si>
  <si>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</si>
  <si>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</si>
  <si>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</si>
  <si>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</si>
  <si>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</si>
  <si>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</si>
  <si>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</si>
  <si>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</si>
  <si>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</si>
  <si>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</si>
  <si>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</si>
  <si>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</si>
  <si>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</si>
  <si>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</si>
  <si>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</si>
  <si>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</si>
  <si>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</si>
  <si>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</si>
  <si>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</si>
  <si>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</si>
  <si>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</si>
  <si>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</si>
  <si>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</si>
  <si>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</si>
  <si>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</si>
  <si>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</si>
  <si>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</si>
  <si>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</si>
  <si>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</si>
  <si>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</si>
  <si>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</si>
  <si>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</si>
  <si>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</si>
  <si>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</si>
  <si>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</si>
  <si>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</si>
  <si>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</si>
  <si>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</si>
  <si>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</si>
  <si>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</si>
  <si>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</si>
  <si>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</si>
  <si>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</si>
  <si>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</si>
  <si>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</si>
  <si>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</si>
  <si>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</si>
  <si>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</si>
  <si>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</si>
  <si>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</si>
  <si>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</si>
  <si>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</si>
  <si>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</si>
  <si>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</si>
  <si>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</si>
  <si>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</si>
  <si>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</si>
  <si>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</si>
  <si>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</si>
  <si>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</si>
  <si>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</si>
  <si>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</si>
  <si>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</si>
  <si>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</si>
  <si>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</si>
  <si>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</si>
  <si>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</si>
  <si>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</si>
  <si>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</si>
  <si>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</si>
  <si>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</si>
  <si>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</si>
  <si>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</si>
  <si>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</si>
  <si>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</si>
  <si>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</si>
  <si>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</si>
  <si>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</si>
  <si>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</si>
  <si>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</si>
  <si>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</si>
  <si>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</si>
  <si>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</si>
  <si>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</si>
  <si>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</si>
  <si>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</si>
  <si>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</si>
  <si>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</si>
  <si>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</si>
  <si>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</si>
  <si>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</si>
  <si>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</si>
  <si>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</si>
  <si>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</si>
  <si>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</si>
  <si>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</si>
  <si>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</si>
  <si>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</si>
  <si>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</si>
  <si>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</si>
  <si>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</si>
  <si>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</si>
  <si>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</si>
  <si>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</si>
  <si>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</si>
  <si>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</si>
  <si>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</si>
  <si>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</si>
  <si>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</si>
  <si>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</si>
  <si>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</si>
  <si>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</si>
  <si>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</si>
  <si>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</si>
  <si>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</si>
  <si>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</si>
  <si>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</si>
  <si>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</si>
  <si>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</si>
  <si>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</si>
  <si>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</si>
  <si>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</si>
  <si>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</si>
  <si>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</si>
  <si>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</si>
  <si>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</si>
  <si>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</si>
  <si>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</si>
  <si>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</si>
  <si>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</si>
  <si>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</si>
  <si>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</si>
  <si>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</si>
  <si>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</si>
  <si>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</si>
  <si>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</si>
  <si>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</si>
  <si>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</si>
  <si>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</si>
  <si>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</si>
  <si>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</si>
  <si>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</si>
  <si>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</si>
  <si>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</si>
  <si>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</si>
  <si>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</si>
  <si>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</si>
  <si>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</si>
  <si>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</si>
  <si>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</si>
  <si>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</si>
  <si>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</si>
  <si>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</si>
  <si>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</si>
  <si>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</si>
  <si>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</si>
  <si>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</si>
  <si>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</si>
  <si>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</si>
  <si>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</si>
  <si>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</si>
  <si>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</si>
  <si>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</si>
  <si>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</si>
  <si>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</si>
  <si>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</si>
  <si>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</si>
  <si>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</si>
  <si>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</si>
  <si>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</si>
  <si>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</si>
  <si>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</si>
  <si>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</si>
  <si>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</si>
  <si>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</si>
  <si>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</si>
  <si>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</si>
  <si>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</si>
  <si>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</si>
  <si>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</si>
  <si>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</si>
  <si>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</si>
  <si>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</si>
  <si>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</si>
  <si>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</si>
  <si>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</si>
  <si>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</si>
  <si>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</si>
  <si>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</si>
  <si>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</si>
  <si>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</si>
  <si>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</si>
  <si>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</si>
  <si>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</si>
  <si>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</si>
  <si>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</si>
  <si>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</si>
  <si>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</si>
  <si>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</si>
  <si>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</si>
  <si>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</si>
  <si>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</si>
  <si>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</si>
  <si>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</si>
  <si>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</si>
  <si>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</si>
  <si>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</si>
  <si>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</si>
  <si>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</si>
  <si>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</si>
  <si>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</si>
  <si>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</si>
  <si>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</si>
  <si>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</si>
  <si>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</si>
  <si>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</si>
  <si>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</si>
  <si>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</si>
  <si>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</si>
  <si>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</si>
  <si>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</si>
  <si>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</si>
  <si>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</si>
  <si>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</si>
  <si>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</si>
  <si>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</si>
  <si>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</si>
  <si>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</si>
  <si>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</si>
  <si>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</si>
  <si>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</si>
  <si>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</si>
  <si>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</si>
  <si>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</si>
  <si>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</si>
  <si>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</si>
  <si>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</si>
  <si>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</si>
  <si>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</si>
  <si>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</si>
  <si>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</si>
  <si>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</si>
  <si>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</si>
  <si>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</si>
  <si>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</si>
  <si>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</si>
  <si>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</si>
  <si>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</si>
  <si>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</si>
  <si>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</si>
  <si>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</si>
  <si>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</si>
  <si>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</si>
  <si>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</si>
  <si>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</si>
  <si>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</si>
  <si>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</si>
  <si>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</si>
  <si>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</si>
  <si>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</si>
  <si>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</si>
  <si>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</si>
  <si>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</si>
  <si>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</si>
  <si>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</si>
  <si>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</si>
  <si>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</si>
  <si>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</si>
  <si>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</si>
  <si>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</si>
  <si>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</si>
  <si>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</si>
  <si>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</si>
  <si>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</si>
  <si>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</si>
  <si>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</si>
  <si>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</si>
  <si>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</si>
  <si>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</si>
  <si>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</si>
  <si>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</si>
  <si>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</si>
  <si>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</si>
  <si>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</si>
  <si>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</si>
  <si>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</si>
  <si>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</si>
  <si>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</si>
  <si>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</si>
  <si>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</si>
  <si>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</si>
  <si>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</si>
  <si>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</si>
  <si>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</si>
  <si>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</si>
  <si>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</si>
  <si>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</si>
  <si>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</si>
  <si>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</si>
  <si>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</si>
  <si>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</si>
  <si>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</si>
  <si>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</si>
  <si>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</si>
  <si>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</si>
  <si>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</si>
  <si>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</si>
  <si>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</si>
  <si>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</si>
  <si>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</si>
  <si>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</si>
  <si>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</si>
  <si>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</si>
  <si>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</si>
  <si>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</si>
  <si>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</si>
  <si>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</si>
  <si>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</si>
  <si>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</si>
  <si>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</si>
  <si>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</si>
  <si>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</si>
  <si>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</si>
  <si>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</si>
  <si>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</si>
  <si>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</si>
  <si>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</si>
  <si>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</si>
  <si>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</si>
  <si>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</si>
  <si>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</si>
  <si>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</si>
  <si>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</si>
  <si>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</si>
  <si>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</si>
  <si>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</si>
  <si>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</si>
  <si>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</si>
  <si>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</si>
  <si>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</si>
  <si>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</si>
  <si>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</si>
  <si>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</si>
  <si>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</si>
  <si>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</si>
  <si>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</si>
  <si>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</si>
  <si>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</si>
  <si>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</si>
  <si>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</si>
  <si>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</si>
  <si>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</si>
  <si>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</si>
  <si>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</si>
  <si>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</si>
  <si>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</si>
  <si>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</si>
  <si>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</si>
  <si>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</si>
  <si>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</si>
  <si>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</si>
  <si>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</si>
  <si>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</si>
  <si>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</si>
  <si>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</si>
  <si>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</si>
  <si>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</si>
  <si>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</si>
  <si>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</si>
  <si>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</si>
  <si>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</si>
  <si>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</si>
  <si>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</si>
  <si>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</si>
  <si>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</si>
  <si>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</si>
  <si>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</si>
  <si>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</si>
  <si>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</si>
  <si>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</si>
  <si>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</si>
  <si>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</si>
  <si>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</si>
  <si>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</si>
  <si>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</si>
  <si>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</si>
  <si>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</si>
  <si>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</si>
  <si>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</si>
  <si>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</si>
  <si>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</si>
  <si>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</si>
  <si>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</si>
  <si>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</si>
  <si>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</si>
  <si>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</si>
  <si>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</si>
  <si>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</si>
  <si>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</si>
  <si>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</si>
  <si>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</si>
  <si>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</si>
  <si>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</si>
  <si>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</si>
  <si>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</si>
  <si>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</si>
  <si>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</si>
  <si>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</si>
  <si>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</si>
  <si>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</si>
  <si>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</si>
  <si>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</si>
  <si>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</si>
  <si>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</si>
  <si>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</si>
  <si>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</si>
  <si>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</si>
  <si>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</si>
  <si>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</si>
  <si>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</si>
  <si>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</si>
  <si>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</si>
  <si>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</si>
  <si>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</si>
  <si>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</si>
  <si>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</si>
  <si>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</si>
  <si>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</si>
  <si>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</si>
  <si>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</si>
  <si>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</si>
  <si>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</si>
  <si>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</si>
  <si>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</si>
  <si>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</si>
  <si>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</si>
  <si>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</si>
  <si>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</si>
  <si>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</si>
  <si>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</si>
  <si>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</si>
  <si>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</si>
  <si>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</si>
  <si>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</si>
  <si>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</si>
  <si>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</si>
  <si>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</si>
  <si>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</si>
  <si>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</si>
  <si>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</si>
  <si>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</si>
  <si>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</si>
  <si>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</si>
  <si>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</si>
  <si>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</si>
  <si>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</si>
  <si>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</si>
  <si>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</si>
  <si>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</si>
  <si>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</si>
  <si>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</si>
  <si>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</si>
  <si>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</si>
  <si>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</si>
  <si>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</si>
  <si>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</si>
  <si>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</si>
  <si>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</si>
  <si>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</si>
  <si>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</si>
  <si>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</si>
  <si>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</si>
  <si>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</si>
  <si>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</si>
  <si>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</si>
  <si>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</si>
  <si>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</si>
  <si>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</si>
  <si>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</si>
  <si>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</si>
  <si>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</si>
  <si>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</si>
  <si>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</si>
  <si>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</si>
  <si>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</si>
  <si>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</si>
  <si>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</si>
  <si>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</si>
  <si>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</si>
  <si>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</si>
  <si>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</si>
  <si>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</si>
  <si>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</si>
  <si>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</si>
  <si>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</si>
  <si>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</si>
  <si>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</si>
  <si>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</si>
  <si>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</si>
  <si>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</si>
  <si>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</si>
  <si>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</si>
  <si>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</si>
  <si>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</si>
  <si>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</si>
  <si>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</si>
  <si>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</si>
  <si>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</si>
  <si>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</si>
  <si>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</si>
  <si>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</si>
  <si>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</si>
  <si>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</si>
  <si>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</si>
  <si>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</si>
  <si>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</si>
  <si>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</si>
  <si>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</si>
  <si>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</si>
  <si>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</si>
  <si>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</si>
  <si>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</si>
  <si>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</si>
  <si>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</si>
  <si>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</si>
  <si>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</si>
  <si>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</si>
  <si>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</si>
  <si>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</si>
  <si>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</si>
  <si>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</si>
  <si>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</si>
  <si>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</si>
  <si>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</si>
  <si>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</si>
  <si>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</si>
  <si>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</si>
  <si>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</si>
  <si>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</si>
  <si>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</si>
  <si>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</si>
  <si>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</si>
  <si>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</si>
  <si>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</si>
  <si>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</si>
  <si>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</si>
  <si>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</si>
  <si>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</si>
  <si>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</si>
  <si>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</si>
  <si>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</si>
  <si>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</si>
  <si>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</si>
  <si>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</si>
  <si>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</si>
  <si>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</si>
  <si>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</si>
  <si>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</si>
  <si>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</si>
  <si>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</si>
  <si>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</si>
  <si>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</si>
  <si>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</si>
  <si>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</si>
  <si>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</si>
  <si>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</si>
  <si>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</si>
  <si>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</si>
  <si>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</si>
  <si>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</si>
  <si>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</si>
  <si>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</si>
  <si>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</si>
  <si>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</si>
  <si>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</si>
  <si>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</si>
  <si>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</si>
  <si>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</si>
  <si>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</si>
  <si>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</si>
  <si>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</si>
  <si>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</si>
  <si>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</si>
  <si>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</si>
  <si>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</si>
  <si>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</si>
  <si>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</si>
  <si>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</si>
  <si>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</si>
  <si>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</si>
  <si>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</si>
  <si>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</si>
  <si>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</si>
  <si>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</si>
  <si>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</si>
  <si>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</si>
  <si>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</si>
  <si>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</si>
  <si>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</si>
  <si>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</si>
  <si>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</si>
  <si>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</si>
  <si>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</si>
  <si>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</si>
  <si>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</si>
  <si>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</si>
  <si>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</si>
  <si>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</si>
  <si>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</si>
  <si>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</si>
  <si>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</si>
  <si>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</si>
  <si>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</si>
  <si>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</si>
  <si>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</si>
  <si>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</si>
  <si>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</si>
  <si>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</si>
  <si>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</si>
  <si>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</si>
  <si>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</si>
  <si>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</si>
  <si>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</si>
  <si>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</si>
  <si>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</si>
  <si>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</si>
  <si>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</si>
  <si>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</si>
  <si>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</si>
  <si>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</si>
  <si>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</si>
  <si>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</si>
  <si>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</si>
  <si>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</si>
  <si>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</si>
  <si>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</si>
  <si>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</si>
  <si>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</si>
  <si>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</si>
  <si>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</si>
  <si>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</si>
  <si>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</si>
  <si>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</si>
  <si>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</si>
  <si>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</si>
  <si>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</si>
  <si>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</si>
  <si>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</si>
  <si>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</si>
  <si>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</si>
  <si>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</si>
  <si>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</si>
  <si>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</si>
  <si>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</si>
  <si>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</si>
  <si>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</si>
  <si>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</si>
  <si>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</si>
  <si>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</si>
  <si>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</si>
  <si>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</si>
  <si>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</si>
  <si>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</si>
  <si>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</si>
  <si>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</si>
  <si>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</si>
  <si>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</si>
  <si>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</si>
  <si>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</si>
  <si>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</si>
  <si>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</si>
  <si>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</si>
  <si>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</si>
  <si>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</si>
  <si>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</si>
  <si>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</si>
  <si>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</si>
  <si>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</si>
  <si>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</si>
  <si>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</si>
  <si>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</si>
  <si>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</si>
  <si>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</si>
  <si>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</si>
  <si>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</si>
  <si>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</si>
  <si>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</si>
  <si>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</si>
  <si>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</si>
  <si>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</si>
  <si>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</si>
  <si>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</si>
  <si>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</si>
  <si>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</si>
  <si>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</si>
  <si>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</si>
  <si>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</si>
  <si>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</si>
  <si>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</si>
  <si>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</si>
  <si>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</si>
  <si>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</si>
  <si>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</si>
  <si>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</si>
  <si>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</si>
  <si>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</si>
  <si>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</si>
  <si>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</si>
  <si>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</si>
  <si>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</si>
  <si>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</si>
  <si>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</si>
  <si>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</si>
  <si>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</si>
  <si>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</si>
  <si>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</si>
  <si>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</si>
  <si>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</si>
  <si>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</si>
  <si>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</si>
  <si>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</si>
  <si>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</si>
  <si>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</si>
  <si>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</si>
  <si>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</si>
  <si>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</si>
  <si>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</si>
  <si>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</si>
  <si>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</si>
  <si>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</si>
  <si>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</si>
  <si>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</si>
  <si>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</si>
  <si>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</si>
  <si>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</si>
  <si>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</si>
  <si>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</si>
  <si>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</si>
  <si>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</si>
  <si>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</si>
  <si>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</si>
  <si>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</si>
  <si>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</si>
  <si>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</si>
  <si>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</si>
  <si>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</si>
  <si>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</si>
  <si>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</si>
  <si>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</si>
  <si>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</si>
  <si>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</si>
  <si>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</si>
  <si>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</si>
  <si>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</si>
  <si>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</si>
  <si>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</si>
  <si>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</si>
  <si>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</si>
  <si>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</si>
  <si>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</si>
  <si>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</si>
  <si>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</si>
  <si>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</si>
  <si>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</si>
  <si>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</si>
  <si>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</si>
  <si>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</si>
  <si>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</si>
  <si>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</si>
  <si>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</si>
  <si>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</si>
  <si>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</si>
  <si>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</si>
  <si>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</si>
  <si>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</si>
  <si>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</si>
  <si>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</si>
  <si>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</si>
  <si>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</si>
  <si>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</si>
  <si>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</si>
  <si>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</si>
  <si>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</si>
  <si>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</si>
  <si>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</si>
  <si>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</si>
  <si>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</si>
  <si>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</si>
  <si>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</si>
  <si>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</si>
  <si>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</si>
  <si>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</si>
  <si>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</si>
  <si>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</si>
  <si>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</si>
  <si>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</si>
  <si>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</si>
  <si>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</si>
  <si>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</si>
  <si>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</si>
  <si>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</si>
  <si>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</si>
  <si>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</si>
  <si>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</si>
  <si>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</si>
  <si>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</si>
  <si>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</si>
  <si>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</si>
  <si>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</si>
  <si>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</si>
  <si>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</si>
  <si>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</si>
  <si>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</si>
  <si>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</si>
  <si>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</si>
  <si>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</si>
  <si>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</si>
  <si>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</si>
  <si>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</si>
  <si>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</si>
  <si>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</si>
  <si>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</si>
  <si>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</si>
  <si>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</si>
  <si>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</si>
  <si>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</si>
  <si>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</si>
  <si>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</si>
  <si>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</si>
  <si>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</si>
  <si>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</si>
  <si>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</si>
  <si>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</si>
  <si>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</si>
  <si>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</si>
  <si>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</si>
  <si>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</si>
  <si>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</si>
  <si>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</si>
  <si>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</si>
  <si>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</si>
  <si>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</si>
  <si>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</si>
  <si>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</si>
  <si>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</si>
  <si>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</si>
  <si>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</si>
  <si>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</si>
  <si>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</si>
  <si>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</si>
  <si>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</si>
  <si>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</si>
  <si>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</si>
  <si>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</si>
  <si>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</si>
  <si>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</si>
  <si>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</si>
  <si>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</si>
  <si>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</si>
  <si>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</si>
  <si>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</si>
  <si>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</si>
  <si>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</si>
  <si>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</si>
  <si>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</si>
  <si>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</si>
  <si>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</si>
  <si>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</si>
  <si>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</si>
  <si>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</si>
  <si>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</si>
  <si>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</si>
  <si>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</si>
  <si>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</si>
  <si>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</si>
  <si>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</si>
  <si>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</si>
  <si>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</si>
  <si>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</si>
  <si>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</si>
  <si>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</si>
  <si>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</si>
  <si>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</si>
  <si>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</si>
  <si>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</si>
  <si>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</si>
  <si>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</si>
  <si>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</si>
  <si>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</si>
  <si>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</si>
  <si>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</si>
  <si>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</si>
  <si>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</si>
  <si>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</si>
  <si>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</si>
  <si>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</si>
  <si>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</si>
  <si>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</si>
  <si>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</si>
  <si>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</si>
  <si>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</si>
  <si>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</si>
  <si>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</si>
  <si>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</si>
  <si>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</si>
  <si>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</si>
  <si>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</si>
  <si>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</si>
  <si>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</si>
  <si>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</si>
  <si>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</si>
  <si>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</si>
  <si>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</si>
  <si>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</si>
  <si>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</si>
  <si>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</si>
  <si>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</si>
  <si>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</si>
  <si>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</si>
  <si>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</si>
  <si>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</si>
  <si>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</si>
  <si>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</si>
  <si>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</si>
  <si>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</si>
  <si>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</si>
  <si>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</si>
  <si>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</si>
  <si>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</si>
  <si>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</si>
  <si>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</si>
  <si>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</si>
  <si>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</si>
  <si>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</si>
  <si>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</si>
  <si>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</si>
  <si>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</si>
  <si>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</si>
  <si>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</si>
  <si>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</si>
  <si>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</si>
  <si>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</si>
  <si>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</si>
  <si>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</si>
  <si>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</si>
  <si>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</si>
  <si>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</si>
  <si>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</si>
  <si>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</si>
  <si>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</si>
  <si>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</si>
  <si>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</si>
  <si>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</si>
  <si>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</si>
  <si>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</si>
  <si>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</si>
  <si>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</si>
  <si>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</si>
  <si>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</si>
  <si>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</si>
  <si>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</si>
  <si>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</si>
  <si>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</si>
  <si>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</si>
  <si>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</si>
  <si>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</si>
  <si>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</si>
  <si>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</si>
  <si>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</si>
  <si>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</si>
  <si>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</si>
  <si>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</si>
  <si>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</si>
  <si>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</si>
  <si>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</si>
  <si>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</si>
  <si>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</si>
  <si>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</si>
  <si>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</si>
  <si>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</si>
  <si>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</si>
  <si>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</si>
  <si>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</si>
  <si>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</si>
  <si>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</si>
  <si>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</si>
  <si>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</si>
  <si>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</si>
  <si>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</si>
  <si>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</si>
  <si>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</si>
  <si>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</si>
  <si>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</si>
  <si>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</si>
  <si>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</si>
  <si>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</si>
  <si>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</si>
  <si>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</si>
  <si>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</si>
  <si>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</si>
  <si>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</si>
  <si>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</si>
  <si>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</si>
  <si>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</si>
  <si>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</si>
  <si>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</si>
  <si>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</si>
  <si>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</si>
  <si>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</si>
  <si>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</si>
  <si>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</si>
  <si>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</si>
  <si>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</si>
  <si>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</si>
  <si>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</si>
  <si>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</si>
  <si>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</si>
  <si>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</si>
  <si>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</si>
  <si>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</si>
  <si>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</si>
  <si>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</si>
  <si>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</si>
  <si>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</si>
  <si>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</si>
  <si>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</si>
  <si>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</si>
  <si>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</si>
  <si>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</si>
  <si>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</si>
  <si>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</si>
  <si>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</si>
  <si>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</si>
  <si>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</si>
  <si>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</si>
  <si>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</si>
  <si>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</si>
  <si>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</si>
  <si>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</si>
  <si>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</si>
  <si>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</si>
  <si>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</si>
  <si>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</si>
  <si>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</si>
  <si>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</si>
  <si>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</si>
  <si>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</si>
  <si>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</si>
  <si>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</si>
  <si>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</si>
  <si>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</si>
  <si>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</si>
  <si>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</si>
  <si>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</si>
  <si>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</si>
  <si>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</si>
  <si>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</si>
  <si>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</si>
  <si>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</si>
  <si>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</si>
  <si>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</si>
  <si>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</si>
  <si>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</si>
  <si>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</si>
  <si>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</si>
  <si>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</si>
  <si>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</si>
  <si>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</si>
  <si>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</si>
  <si>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</si>
  <si>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</si>
  <si>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</si>
  <si>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</si>
  <si>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</si>
  <si>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</si>
  <si>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</si>
  <si>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</si>
  <si>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</si>
  <si>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</si>
  <si>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</si>
  <si>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</si>
  <si>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</si>
  <si>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</si>
  <si>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</si>
  <si>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</si>
  <si>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</si>
  <si>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</si>
  <si>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</si>
  <si>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</si>
  <si>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</si>
  <si>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</si>
  <si>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</si>
  <si>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</si>
  <si>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</si>
  <si>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</si>
  <si>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</si>
  <si>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</si>
  <si>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</si>
  <si>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</si>
  <si>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</si>
  <si>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</si>
  <si>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</si>
  <si>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</si>
  <si>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</si>
  <si>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</si>
  <si>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</si>
  <si>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</si>
  <si>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</si>
  <si>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</si>
  <si>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</si>
  <si>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</si>
  <si>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</si>
  <si>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</si>
  <si>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</si>
  <si>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</si>
  <si>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</si>
  <si>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</si>
  <si>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</si>
  <si>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</si>
  <si>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</si>
  <si>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</si>
  <si>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</si>
  <si>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</si>
  <si>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</si>
  <si>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</si>
  <si>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</si>
  <si>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</si>
  <si>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</si>
  <si>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</si>
  <si>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</si>
  <si>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</si>
  <si>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</si>
  <si>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</si>
  <si>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</si>
  <si>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</si>
  <si>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</si>
  <si>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</si>
  <si>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</si>
  <si>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</si>
  <si>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</si>
  <si>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</si>
  <si>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</si>
  <si>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</si>
  <si>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</si>
  <si>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</si>
  <si>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</si>
  <si>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</si>
  <si>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</si>
  <si>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</si>
  <si>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</si>
  <si>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</si>
  <si>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</si>
  <si>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</si>
  <si>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</si>
  <si>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</si>
  <si>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</si>
  <si>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</si>
  <si>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</si>
  <si>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</si>
  <si>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</si>
  <si>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</si>
  <si>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</si>
  <si>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</si>
  <si>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</si>
  <si>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</si>
  <si>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</si>
  <si>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</si>
  <si>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</si>
  <si>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</si>
  <si>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</si>
  <si>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</si>
  <si>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</si>
  <si>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</si>
  <si>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</si>
  <si>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</si>
  <si>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</si>
  <si>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</si>
  <si>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</si>
  <si>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</si>
  <si>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</si>
  <si>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</si>
  <si>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</si>
  <si>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</si>
  <si>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</si>
  <si>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</si>
  <si>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</si>
  <si>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</si>
  <si>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</si>
  <si>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</si>
  <si>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</si>
  <si>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</si>
  <si>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</si>
  <si>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</si>
  <si>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</si>
  <si>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</si>
  <si>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</si>
  <si>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</si>
  <si>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</si>
  <si>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</si>
  <si>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</si>
  <si>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</si>
  <si>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</si>
  <si>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</si>
  <si>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</si>
  <si>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</si>
  <si>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</si>
  <si>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</si>
  <si>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</si>
  <si>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</si>
  <si>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</si>
  <si>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</si>
  <si>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</si>
  <si>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</si>
  <si>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</si>
  <si>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</si>
  <si>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</si>
  <si>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</si>
  <si>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</si>
  <si>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</si>
  <si>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</si>
  <si>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</si>
  <si>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</si>
  <si>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</si>
  <si>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</si>
  <si>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</si>
  <si>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</si>
  <si>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</si>
  <si>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</si>
  <si>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</si>
  <si>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</si>
  <si>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</si>
  <si>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</si>
  <si>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</si>
  <si>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</si>
  <si>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</si>
  <si>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</si>
  <si>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</si>
  <si>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</si>
  <si>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</si>
  <si>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</si>
  <si>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</si>
  <si>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</si>
  <si>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</si>
  <si>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</si>
  <si>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</si>
  <si>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</si>
  <si>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</si>
  <si>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</si>
  <si>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</si>
  <si>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</si>
  <si>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</si>
  <si>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</si>
  <si>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</si>
  <si>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</si>
  <si>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</si>
  <si>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</si>
  <si>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</si>
  <si>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</si>
  <si>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</si>
  <si>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</si>
  <si>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</si>
  <si>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</si>
  <si>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</si>
  <si>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</si>
  <si>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</si>
  <si>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</si>
  <si>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</si>
  <si>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</si>
  <si>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</si>
  <si>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</si>
  <si>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</si>
  <si>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</si>
  <si>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</si>
  <si>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</si>
  <si>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</si>
  <si>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</si>
  <si>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</si>
  <si>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</si>
  <si>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</si>
  <si>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</si>
  <si>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</si>
  <si>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</si>
  <si>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</si>
  <si>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</si>
  <si>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</si>
  <si>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</si>
  <si>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</si>
  <si>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</si>
  <si>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</si>
  <si>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</si>
  <si>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</si>
  <si>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</si>
  <si>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</si>
  <si>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</si>
  <si>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</si>
  <si>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</si>
  <si>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</si>
  <si>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</si>
  <si>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</si>
  <si>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</si>
  <si>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</si>
  <si>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</si>
  <si>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</si>
  <si>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</si>
  <si>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</si>
  <si>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</si>
  <si>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</si>
  <si>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</si>
  <si>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</si>
  <si>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</si>
  <si>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</si>
  <si>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</si>
  <si>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</si>
  <si>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</si>
  <si>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</si>
  <si>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</si>
  <si>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</si>
  <si>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</si>
  <si>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</si>
  <si>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</si>
  <si>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</si>
  <si>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</si>
  <si>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</si>
  <si>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</si>
  <si>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</si>
  <si>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</si>
  <si>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</si>
  <si>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</si>
  <si>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</si>
  <si>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</si>
  <si>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</si>
  <si>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</si>
  <si>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</si>
  <si>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</si>
  <si>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</si>
  <si>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</si>
  <si>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</si>
  <si>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</si>
  <si>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</si>
  <si>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</si>
  <si>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</si>
  <si>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</si>
  <si>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</si>
  <si>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</si>
  <si>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</si>
  <si>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</si>
  <si>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</si>
  <si>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</si>
  <si>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</si>
  <si>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</si>
  <si>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</si>
  <si>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</si>
  <si>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</si>
  <si>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</si>
  <si>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</si>
  <si>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</si>
  <si>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</si>
  <si>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</si>
  <si>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</si>
  <si>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</si>
  <si>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</si>
  <si>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</si>
  <si>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</si>
  <si>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</si>
  <si>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</si>
  <si>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</si>
  <si>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</si>
  <si>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</si>
  <si>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</si>
  <si>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</si>
  <si>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</si>
  <si>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</si>
  <si>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</si>
  <si>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</si>
  <si>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</si>
  <si>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</si>
  <si>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</si>
  <si>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</si>
  <si>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</si>
  <si>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</si>
  <si>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</si>
  <si>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</si>
  <si>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</si>
  <si>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</si>
  <si>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</si>
  <si>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</si>
  <si>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</si>
  <si>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</si>
  <si>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</si>
  <si>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</si>
  <si>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</si>
  <si>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</si>
  <si>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</si>
  <si>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</si>
  <si>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</si>
  <si>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</si>
  <si>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</si>
  <si>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</si>
  <si>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</si>
  <si>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</si>
  <si>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</si>
  <si>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</si>
  <si>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</si>
  <si>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</si>
  <si>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</si>
  <si>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</si>
  <si>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</si>
  <si>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</si>
  <si>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</si>
  <si>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</si>
  <si>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</si>
  <si>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</si>
  <si>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</si>
  <si>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</si>
  <si>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</si>
  <si>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</si>
  <si>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</si>
  <si>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</si>
  <si>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</si>
  <si>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</si>
  <si>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</si>
  <si>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</si>
  <si>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</si>
  <si>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</si>
  <si>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</si>
  <si>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</si>
  <si>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</si>
  <si>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</si>
  <si>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</si>
  <si>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</si>
  <si>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</si>
  <si>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</si>
  <si>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</si>
  <si>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</si>
  <si>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</si>
  <si>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</si>
  <si>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</si>
  <si>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</si>
  <si>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</si>
  <si>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</si>
  <si>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</si>
  <si>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</si>
  <si>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</si>
  <si>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</si>
  <si>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</si>
  <si>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</si>
  <si>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</si>
  <si>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</si>
  <si>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</si>
  <si>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</si>
  <si>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</si>
  <si>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</si>
  <si>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</si>
  <si>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</si>
  <si>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</si>
  <si>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</si>
  <si>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</si>
  <si>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</si>
  <si>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</si>
  <si>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</si>
  <si>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</si>
  <si>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</si>
  <si>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</si>
  <si>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</si>
  <si>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</si>
  <si>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</si>
  <si>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</si>
  <si>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</si>
  <si>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</si>
  <si>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</si>
  <si>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</si>
  <si>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</si>
  <si>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</si>
  <si>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</si>
  <si>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</si>
  <si>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</si>
  <si>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</si>
  <si>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</si>
  <si>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</si>
  <si>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</si>
  <si>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</si>
  <si>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</si>
  <si>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</si>
  <si>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</si>
  <si>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</si>
  <si>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</si>
  <si>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</si>
  <si>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</si>
  <si>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</si>
  <si>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</si>
  <si>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</si>
  <si>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</si>
  <si>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</si>
  <si>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</si>
  <si>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</si>
  <si>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</si>
  <si>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</si>
  <si>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</si>
  <si>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</si>
  <si>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</si>
  <si>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</si>
  <si>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</si>
  <si>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</si>
  <si>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</si>
  <si>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</si>
  <si>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</si>
  <si>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</si>
  <si>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</si>
  <si>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</si>
  <si>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</si>
  <si>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</si>
  <si>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</si>
  <si>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</si>
  <si>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</si>
  <si>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</si>
  <si>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</si>
  <si>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</si>
  <si>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</si>
  <si>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</si>
  <si>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</si>
  <si>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</si>
  <si>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</si>
  <si>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</si>
  <si>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</si>
  <si>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</si>
  <si>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</si>
  <si>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</si>
  <si>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</si>
  <si>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</si>
  <si>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</si>
  <si>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</si>
  <si>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</si>
  <si>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</si>
  <si>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</si>
  <si>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</si>
  <si>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</si>
  <si>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</si>
  <si>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</si>
  <si>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</si>
  <si>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</si>
  <si>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</si>
  <si>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</si>
  <si>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</si>
  <si>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</si>
  <si>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</si>
  <si>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</si>
  <si>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</si>
  <si>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</si>
  <si>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</si>
  <si>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</si>
  <si>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</si>
  <si>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</si>
  <si>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</si>
  <si>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</si>
  <si>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</si>
  <si>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</si>
  <si>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</si>
  <si>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</si>
  <si>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</si>
  <si>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</si>
  <si>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</si>
  <si>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</si>
  <si>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</si>
  <si>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</si>
  <si>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</si>
  <si>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</si>
  <si>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</si>
  <si>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</si>
  <si>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</si>
  <si>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</si>
  <si>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</si>
  <si>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</si>
  <si>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</si>
  <si>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</si>
  <si>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</si>
  <si>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</si>
  <si>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</si>
  <si>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</si>
  <si>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</si>
  <si>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</si>
  <si>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</si>
  <si>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</si>
  <si>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</si>
  <si>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</si>
  <si>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</si>
  <si>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</si>
  <si>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</si>
  <si>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</si>
  <si>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</si>
  <si>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</si>
  <si>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</si>
  <si>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</si>
  <si>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</si>
  <si>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</si>
  <si>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</si>
  <si>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</si>
  <si>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</si>
  <si>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</si>
  <si>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</si>
  <si>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</si>
  <si>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</si>
  <si>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</si>
  <si>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</si>
  <si>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</si>
  <si>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</si>
  <si>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</si>
  <si>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</si>
  <si>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</si>
  <si>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</si>
  <si>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</si>
  <si>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</si>
  <si>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</si>
  <si>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</si>
  <si>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</si>
  <si>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</si>
  <si>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</si>
  <si>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</si>
  <si>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</si>
  <si>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</si>
  <si>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</si>
  <si>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</si>
  <si>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</si>
  <si>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</si>
  <si>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</si>
  <si>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</si>
  <si>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</si>
  <si>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</si>
  <si>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</si>
  <si>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</si>
  <si>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</si>
  <si>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</si>
  <si>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</si>
  <si>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</si>
  <si>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</si>
  <si>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</si>
  <si>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</si>
  <si>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</si>
  <si>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</si>
  <si>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</si>
  <si>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</si>
  <si>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</si>
  <si>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</si>
  <si>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</si>
  <si>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</si>
  <si>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</si>
  <si>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</si>
  <si>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</si>
  <si>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</si>
  <si>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</si>
  <si>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</si>
  <si>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</si>
  <si>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</si>
  <si>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</si>
  <si>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</si>
  <si>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</si>
  <si>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</si>
  <si>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</si>
  <si>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</si>
  <si>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</si>
  <si>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</si>
  <si>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</si>
  <si>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</si>
  <si>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</si>
  <si>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</si>
  <si>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</si>
  <si>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</si>
  <si>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</si>
  <si>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</si>
  <si>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</si>
  <si>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</si>
  <si>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</si>
  <si>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</si>
  <si>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</si>
  <si>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</si>
  <si>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</si>
  <si>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</si>
  <si>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</si>
  <si>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</si>
  <si>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</si>
  <si>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</si>
  <si>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</si>
  <si>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</si>
  <si>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</si>
  <si>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</si>
  <si>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</si>
  <si>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</si>
  <si>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</si>
  <si>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</si>
  <si>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</si>
  <si>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</si>
  <si>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</si>
  <si>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</si>
  <si>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</si>
  <si>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</si>
  <si>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</si>
  <si>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</si>
  <si>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</si>
  <si>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</si>
  <si>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</si>
  <si>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</si>
  <si>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</si>
  <si>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</si>
  <si>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</si>
  <si>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</si>
  <si>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</si>
  <si>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</si>
  <si>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</si>
  <si>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</si>
  <si>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</si>
  <si>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</si>
  <si>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</si>
  <si>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</si>
  <si>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</si>
  <si>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</si>
  <si>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</si>
  <si>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</si>
  <si>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</si>
  <si>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</si>
  <si>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</si>
  <si>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</si>
  <si>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</si>
  <si>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</si>
  <si>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</si>
  <si>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</si>
  <si>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</si>
  <si>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</si>
  <si>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</si>
  <si>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</si>
  <si>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</si>
  <si>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</si>
  <si>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</si>
  <si>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</si>
  <si>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</si>
  <si>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</si>
  <si>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</si>
  <si>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</si>
  <si>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</si>
  <si>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</si>
  <si>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</si>
  <si>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</si>
  <si>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</si>
  <si>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</si>
  <si>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</si>
  <si>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</si>
  <si>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</si>
  <si>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</si>
  <si>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</si>
  <si>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</si>
  <si>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</si>
  <si>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</si>
  <si>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</si>
  <si>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</si>
  <si>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</si>
  <si>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</si>
  <si>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</si>
  <si>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</si>
  <si>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</si>
  <si>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</si>
  <si>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</si>
  <si>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</si>
  <si>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</si>
  <si>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</si>
  <si>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</si>
  <si>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</si>
  <si>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</si>
  <si>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</si>
  <si>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</si>
  <si>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</si>
  <si>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</si>
  <si>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</si>
  <si>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</si>
  <si>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</si>
  <si>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</si>
  <si>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</si>
  <si>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</si>
  <si>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</si>
  <si>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</si>
  <si>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</si>
  <si>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</si>
  <si>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</si>
  <si>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</si>
  <si>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</si>
  <si>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</si>
  <si>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</si>
  <si>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</si>
  <si>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</si>
  <si>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</si>
  <si>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</si>
  <si>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</si>
  <si>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</si>
  <si>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</si>
  <si>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</si>
  <si>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</si>
  <si>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</si>
  <si>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</si>
  <si>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</si>
  <si>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</si>
  <si>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</si>
  <si>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</si>
  <si>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</si>
  <si>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</si>
  <si>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</si>
  <si>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</si>
  <si>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</si>
  <si>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</si>
  <si>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</si>
  <si>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</si>
  <si>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</si>
  <si>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</si>
  <si>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</si>
  <si>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</si>
  <si>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</si>
  <si>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</si>
  <si>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</si>
  <si>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</si>
  <si>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</si>
  <si>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</si>
  <si>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</si>
  <si>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</si>
  <si>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</si>
  <si>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</si>
  <si>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</si>
  <si>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</si>
  <si>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</si>
  <si>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</si>
  <si>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</si>
  <si>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</si>
  <si>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</si>
  <si>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</si>
  <si>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</si>
  <si>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</si>
  <si>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</si>
  <si>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</si>
  <si>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</si>
  <si>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</si>
  <si>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</si>
  <si>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</si>
  <si>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</si>
  <si>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</si>
  <si>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</si>
  <si>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</si>
  <si>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</si>
  <si>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</si>
  <si>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</si>
  <si>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</si>
  <si>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</si>
  <si>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</si>
  <si>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</si>
  <si>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</si>
  <si>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</si>
  <si>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</si>
  <si>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</si>
  <si>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</si>
  <si>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</si>
  <si>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</si>
  <si>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</si>
  <si>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</si>
  <si>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</si>
  <si>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</si>
  <si>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</si>
  <si>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</si>
  <si>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</si>
  <si>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</si>
  <si>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</si>
  <si>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</si>
  <si>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</si>
  <si>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</si>
  <si>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</si>
  <si>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</si>
  <si>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</si>
  <si>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</si>
  <si>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</si>
  <si>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</si>
  <si>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</si>
  <si>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</si>
  <si>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</si>
  <si>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</si>
  <si>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</si>
  <si>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</si>
  <si>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</si>
  <si>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</si>
  <si>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</si>
  <si>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</si>
  <si>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</si>
  <si>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</si>
  <si>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</si>
  <si>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</si>
  <si>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</si>
  <si>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</si>
  <si>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</si>
  <si>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</si>
  <si>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</si>
  <si>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</si>
  <si>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</si>
  <si>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</si>
  <si>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</si>
  <si>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</si>
  <si>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</si>
  <si>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</si>
  <si>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</si>
  <si>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</si>
  <si>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</si>
  <si>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</si>
  <si>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</si>
  <si>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</si>
  <si>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</si>
  <si>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</si>
  <si>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</si>
  <si>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</si>
  <si>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</si>
  <si>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</si>
  <si>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</si>
  <si>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</si>
  <si>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</si>
  <si>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</si>
  <si>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</si>
  <si>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</si>
  <si>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</si>
  <si>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</si>
  <si>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</si>
  <si>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</si>
  <si>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</si>
  <si>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</si>
  <si>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</si>
  <si>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</si>
  <si>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</si>
  <si>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</si>
  <si>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</si>
  <si>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</si>
  <si>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</si>
  <si>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</si>
  <si>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</si>
  <si>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</si>
  <si>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</si>
  <si>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</si>
  <si>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</si>
  <si>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</si>
  <si>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</si>
  <si>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</si>
  <si>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</si>
  <si>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</si>
  <si>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</si>
  <si>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</si>
  <si>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</si>
  <si>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</si>
  <si>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</si>
  <si>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</si>
  <si>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</si>
  <si>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</si>
  <si>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</si>
  <si>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</si>
  <si>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</si>
  <si>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</si>
  <si>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</si>
  <si>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</si>
  <si>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</si>
  <si>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</si>
  <si>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</si>
  <si>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</si>
  <si>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</si>
  <si>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</si>
  <si>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</si>
  <si>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</si>
  <si>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</si>
  <si>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</si>
  <si>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</si>
  <si>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</si>
  <si>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</si>
  <si>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</si>
  <si>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</si>
  <si>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</si>
  <si>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</si>
  <si>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</si>
  <si>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</si>
  <si>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</si>
  <si>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</si>
  <si>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</si>
  <si>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</si>
  <si>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</si>
  <si>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</si>
  <si>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</si>
  <si>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</si>
  <si>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</si>
  <si>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</si>
  <si>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</si>
  <si>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</si>
  <si>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</si>
  <si>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</si>
  <si>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</si>
  <si>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</si>
  <si>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</si>
  <si>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</si>
  <si>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</si>
  <si>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</si>
  <si>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</si>
  <si>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</si>
  <si>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</si>
  <si>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</si>
  <si>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</si>
  <si>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</si>
  <si>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</si>
  <si>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</si>
  <si>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</si>
  <si>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</si>
  <si>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</si>
  <si>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</si>
  <si>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</si>
  <si>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</si>
  <si>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</si>
  <si>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</si>
  <si>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</si>
  <si>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</si>
  <si>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</si>
  <si>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</si>
  <si>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</si>
  <si>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</si>
  <si>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</si>
  <si>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</si>
  <si>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</si>
  <si>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</si>
  <si>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</si>
  <si>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</si>
  <si>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</si>
  <si>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</si>
  <si>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</si>
  <si>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</si>
  <si>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</si>
  <si>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</si>
  <si>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</si>
  <si>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</si>
  <si>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</si>
  <si>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</si>
  <si>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</si>
  <si>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</si>
  <si>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</si>
  <si>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</si>
  <si>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</si>
  <si>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</si>
  <si>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</si>
  <si>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</si>
  <si>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</si>
  <si>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</si>
  <si>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</si>
  <si>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</si>
  <si>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</si>
  <si>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</si>
  <si>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</si>
  <si>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</si>
  <si>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</si>
  <si>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</si>
  <si>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</si>
  <si>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</si>
  <si>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</si>
  <si>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</si>
  <si>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</si>
  <si>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</si>
  <si>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</si>
  <si>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</si>
  <si>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</si>
  <si>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</si>
  <si>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</si>
  <si>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</si>
  <si>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</si>
  <si>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</si>
  <si>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</si>
  <si>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</si>
  <si>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</si>
  <si>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</si>
  <si>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</si>
  <si>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</si>
  <si>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</si>
  <si>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</si>
  <si>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</si>
  <si>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</si>
  <si>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</si>
  <si>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</si>
  <si>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</si>
  <si>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</si>
  <si>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</si>
  <si>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</si>
  <si>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</si>
  <si>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</si>
  <si>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</si>
  <si>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</si>
  <si>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</si>
  <si>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</si>
  <si>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</si>
  <si>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</si>
  <si>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</si>
  <si>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</si>
  <si>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</si>
  <si>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</si>
  <si>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</si>
  <si>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</si>
  <si>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</si>
  <si>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</si>
  <si>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</si>
  <si>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</si>
  <si>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</si>
  <si>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</si>
  <si>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</si>
  <si>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</si>
  <si>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</si>
  <si>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</si>
  <si>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</si>
  <si>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</si>
  <si>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</si>
  <si>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</si>
  <si>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</si>
  <si>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</si>
  <si>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</si>
  <si>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</si>
  <si>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</si>
  <si>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</si>
  <si>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</si>
  <si>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</si>
  <si>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</si>
  <si>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</si>
  <si>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</si>
  <si>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</si>
  <si>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</si>
  <si>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</si>
  <si>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</si>
  <si>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</si>
  <si>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</si>
  <si>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</si>
  <si>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</si>
  <si>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</si>
  <si>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</si>
  <si>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</si>
  <si>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</si>
  <si>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</si>
  <si>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</si>
  <si>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</si>
  <si>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</si>
  <si>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</si>
  <si>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</si>
  <si>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</si>
  <si>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</si>
  <si>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</si>
  <si>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</si>
  <si>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</si>
  <si>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</si>
  <si>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</si>
  <si>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</si>
  <si>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</si>
  <si>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</si>
  <si>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</si>
  <si>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</si>
  <si>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</si>
  <si>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</si>
  <si>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</si>
  <si>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</si>
  <si>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</si>
  <si>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</si>
  <si>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</si>
  <si>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</si>
  <si>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</si>
  <si>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</si>
  <si>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</si>
  <si>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</si>
  <si>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</si>
  <si>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</si>
  <si>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</si>
  <si>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</si>
  <si>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</si>
  <si>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</si>
  <si>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</si>
  <si>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</si>
  <si>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</si>
  <si>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</si>
  <si>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</si>
  <si>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</si>
  <si>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</si>
  <si>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</si>
  <si>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</si>
  <si>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</si>
  <si>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</si>
  <si>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</si>
  <si>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</si>
  <si>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</si>
  <si>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</si>
  <si>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</si>
  <si>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</si>
  <si>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</si>
  <si>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</si>
  <si>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</si>
  <si>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</si>
  <si>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</si>
  <si>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</si>
  <si>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</si>
  <si>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</si>
  <si>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</si>
  <si>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</si>
  <si>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</si>
  <si>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</si>
  <si>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</si>
  <si>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</si>
  <si>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</si>
  <si>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</si>
  <si>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</si>
  <si>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</si>
  <si>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</si>
  <si>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</si>
  <si>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</si>
  <si>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</si>
  <si>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</si>
  <si>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</si>
  <si>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</si>
  <si>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</si>
  <si>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</si>
  <si>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</si>
  <si>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</si>
  <si>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</si>
  <si>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</si>
  <si>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</si>
  <si>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</si>
  <si>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</si>
  <si>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</si>
  <si>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</si>
  <si>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</si>
  <si>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</si>
  <si>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</si>
  <si>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</si>
  <si>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</si>
  <si>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</si>
  <si>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</si>
  <si>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</si>
  <si>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</si>
  <si>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</si>
  <si>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</si>
  <si>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</si>
  <si>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</si>
  <si>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</si>
  <si>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</si>
  <si>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</si>
  <si>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</si>
  <si>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</si>
  <si>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</si>
  <si>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</si>
  <si>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</si>
  <si>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</si>
  <si>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</si>
  <si>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</si>
  <si>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</si>
  <si>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</si>
  <si>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</si>
  <si>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</si>
  <si>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</si>
  <si>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</si>
  <si>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</si>
  <si>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</si>
  <si>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</si>
  <si>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</si>
  <si>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</si>
  <si>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</si>
  <si>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</si>
  <si>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</si>
  <si>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</si>
  <si>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</si>
  <si>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</si>
  <si>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</si>
  <si>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</si>
  <si>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</si>
  <si>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</si>
  <si>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</si>
  <si>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</si>
  <si>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</si>
  <si>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</si>
  <si>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</si>
  <si>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</si>
  <si>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</si>
  <si>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</si>
  <si>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</si>
  <si>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</si>
  <si>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</si>
  <si>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</si>
  <si>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</si>
  <si>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</si>
  <si>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</si>
  <si>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</si>
  <si>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</si>
  <si>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</si>
  <si>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</si>
  <si>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</si>
  <si>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</si>
  <si>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</si>
  <si>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</si>
  <si>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</si>
  <si>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</si>
  <si>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</si>
  <si>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</si>
  <si>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</si>
  <si>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</si>
  <si>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</si>
  <si>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</si>
  <si>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</si>
  <si>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</si>
  <si>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</si>
  <si>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</si>
  <si>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</si>
  <si>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</si>
  <si>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</si>
  <si>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</si>
  <si>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</si>
  <si>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</si>
  <si>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</si>
  <si>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</si>
  <si>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</si>
  <si>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</si>
  <si>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</si>
  <si>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</si>
  <si>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</si>
  <si>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</si>
  <si>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</si>
  <si>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</si>
  <si>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</si>
  <si>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</si>
  <si>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</si>
  <si>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</si>
  <si>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</si>
  <si>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</si>
  <si>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</si>
  <si>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</si>
  <si>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</si>
  <si>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</si>
  <si>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</si>
  <si>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</si>
  <si>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</si>
  <si>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</si>
  <si>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</si>
  <si>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</si>
  <si>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</si>
  <si>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</si>
  <si>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</si>
  <si>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</si>
  <si>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</si>
  <si>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</si>
  <si>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</si>
  <si>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</si>
  <si>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</si>
  <si>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</si>
  <si>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</si>
  <si>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</si>
  <si>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</si>
  <si>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</si>
  <si>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</si>
  <si>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</si>
  <si>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</si>
  <si>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</si>
  <si>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</si>
  <si>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</si>
  <si>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</si>
  <si>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</si>
  <si>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</si>
  <si>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</si>
  <si>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</si>
  <si>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</si>
  <si>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</si>
  <si>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</si>
  <si>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</si>
  <si>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</si>
  <si>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</si>
  <si>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</si>
  <si>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</si>
  <si>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</si>
  <si>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</si>
  <si>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</si>
  <si>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</si>
  <si>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</si>
  <si>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</si>
  <si>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</si>
  <si>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</si>
  <si>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</si>
  <si>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</si>
  <si>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</si>
  <si>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</si>
  <si>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</si>
  <si>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</si>
  <si>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</si>
  <si>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</si>
  <si>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</si>
  <si>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</si>
  <si>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</si>
  <si>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</si>
  <si>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</si>
  <si>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</si>
  <si>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</si>
  <si>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</si>
  <si>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</si>
  <si>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</si>
  <si>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</si>
  <si>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</si>
  <si>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</si>
  <si>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</si>
  <si>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</si>
  <si>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</si>
  <si>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</si>
  <si>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</si>
  <si>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</si>
  <si>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</si>
  <si>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</si>
  <si>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</si>
  <si>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</si>
  <si>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</si>
  <si>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</si>
  <si>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</si>
  <si>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</si>
  <si>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</si>
  <si>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</si>
  <si>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</si>
  <si>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</si>
  <si>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</si>
  <si>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</si>
  <si>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</si>
  <si>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</si>
  <si>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</si>
  <si>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</si>
  <si>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</si>
  <si>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</si>
  <si>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</si>
  <si>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</si>
  <si>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</si>
  <si>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</si>
  <si>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</si>
  <si>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</si>
  <si>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</si>
  <si>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</si>
  <si>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</si>
  <si>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</si>
  <si>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</si>
  <si>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</si>
  <si>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</si>
  <si>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</si>
  <si>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</si>
  <si>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</si>
  <si>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</si>
  <si>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</si>
  <si>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</si>
  <si>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</si>
  <si>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</si>
  <si>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</si>
  <si>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</si>
  <si>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</si>
  <si>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</si>
  <si>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</si>
  <si>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</si>
  <si>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</si>
  <si>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</si>
  <si>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</si>
  <si>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</si>
  <si>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</si>
  <si>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</si>
  <si>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</si>
  <si>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</si>
  <si>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</si>
  <si>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</si>
  <si>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</si>
  <si>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</si>
  <si>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</si>
  <si>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</si>
  <si>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</si>
  <si>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</si>
  <si>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</si>
  <si>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</si>
  <si>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</si>
  <si>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</si>
  <si>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</si>
  <si>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</si>
  <si>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</si>
  <si>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</si>
  <si>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</si>
  <si>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</si>
  <si>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</si>
  <si>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</si>
  <si>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</si>
  <si>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</si>
  <si>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</si>
  <si>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</si>
  <si>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</si>
  <si>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</si>
  <si>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</si>
  <si>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</si>
  <si>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</si>
  <si>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</si>
  <si>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</si>
  <si>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</si>
  <si>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</si>
  <si>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</si>
  <si>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</si>
  <si>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</si>
  <si>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</si>
  <si>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</si>
  <si>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</si>
  <si>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</si>
  <si>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</si>
  <si>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</si>
  <si>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</si>
  <si>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</si>
  <si>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</si>
  <si>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</si>
  <si>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</si>
  <si>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</si>
  <si>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</si>
  <si>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</si>
  <si>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</si>
  <si>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</si>
  <si>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</si>
  <si>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</si>
  <si>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</si>
  <si>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</si>
  <si>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</si>
  <si>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</si>
  <si>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</si>
  <si>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</si>
  <si>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</si>
  <si>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</si>
  <si>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</si>
  <si>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</si>
  <si>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</si>
  <si>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</si>
  <si>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</si>
  <si>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</si>
  <si>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</si>
  <si>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</si>
  <si>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</si>
  <si>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</si>
  <si>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</si>
  <si>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</si>
  <si>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</si>
  <si>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</si>
  <si>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</si>
  <si>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</si>
  <si>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</si>
  <si>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</si>
  <si>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</si>
  <si>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</si>
  <si>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</si>
  <si>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</si>
  <si>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</si>
  <si>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</si>
  <si>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</si>
  <si>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</si>
  <si>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</si>
  <si>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</si>
  <si>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</si>
  <si>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</si>
  <si>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</si>
  <si>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</si>
  <si>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</si>
  <si>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</si>
  <si>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</si>
  <si>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</si>
  <si>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</si>
  <si>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</si>
  <si>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</si>
  <si>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</si>
  <si>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</si>
  <si>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</si>
  <si>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</si>
  <si>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</si>
  <si>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</si>
  <si>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</si>
  <si>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</si>
  <si>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</si>
  <si>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</si>
  <si>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</si>
  <si>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</si>
  <si>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</si>
  <si>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</si>
  <si>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</si>
  <si>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</si>
  <si>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</si>
  <si>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</si>
  <si>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</si>
  <si>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</si>
  <si>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</si>
  <si>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</si>
  <si>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</si>
  <si>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</si>
  <si>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</si>
  <si>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</si>
  <si>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</si>
  <si>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</si>
  <si>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</si>
  <si>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</si>
  <si>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</si>
  <si>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</si>
  <si>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</si>
  <si>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</si>
  <si>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</si>
  <si>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</si>
  <si>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</si>
  <si>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</si>
  <si>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</si>
  <si>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</si>
  <si>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</si>
  <si>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</si>
  <si>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</si>
  <si>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</si>
  <si>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</si>
  <si>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</si>
  <si>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</si>
  <si>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</si>
  <si>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</si>
  <si>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</si>
  <si>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</si>
  <si>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</si>
  <si>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</si>
  <si>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</si>
  <si>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</si>
  <si>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</si>
  <si>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</si>
  <si>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</si>
  <si>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</si>
  <si>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</si>
  <si>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</si>
  <si>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</si>
  <si>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</si>
  <si>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</si>
  <si>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</si>
  <si>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</si>
  <si>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</si>
  <si>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</si>
  <si>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</si>
  <si>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</si>
  <si>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</si>
  <si>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</si>
  <si>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</si>
  <si>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</si>
  <si>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</si>
  <si>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</si>
  <si>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</si>
  <si>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</si>
  <si>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</si>
  <si>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</si>
  <si>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</si>
  <si>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</si>
  <si>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</si>
  <si>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</si>
  <si>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</si>
  <si>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</si>
  <si>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</si>
  <si>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</si>
  <si>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</si>
  <si>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</si>
  <si>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</si>
  <si>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</si>
  <si>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</si>
  <si>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</si>
  <si>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</si>
  <si>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</si>
  <si>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</si>
  <si>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</si>
  <si>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</si>
  <si>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</si>
  <si>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</si>
  <si>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</si>
  <si>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</si>
  <si>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</si>
  <si>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</si>
  <si>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</si>
  <si>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</si>
  <si>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</si>
  <si>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</si>
  <si>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</si>
  <si>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</si>
  <si>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</si>
  <si>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</si>
  <si>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</si>
  <si>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</si>
  <si>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</si>
  <si>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</si>
  <si>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</si>
  <si>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</si>
  <si>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</si>
  <si>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</si>
  <si>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</si>
  <si>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</si>
  <si>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</si>
  <si>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</si>
  <si>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</si>
  <si>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</si>
  <si>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</si>
  <si>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</si>
  <si>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</si>
  <si>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</si>
  <si>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</si>
  <si>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</si>
  <si>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</si>
  <si>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</si>
  <si>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</si>
  <si>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</si>
  <si>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</si>
  <si>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</si>
  <si>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</si>
  <si>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</si>
  <si>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</si>
  <si>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</si>
  <si>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</si>
  <si>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</si>
  <si>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</si>
  <si>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</si>
  <si>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</si>
  <si>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</si>
  <si>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</si>
  <si>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</si>
  <si>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</si>
  <si>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</si>
  <si>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</si>
  <si>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</si>
  <si>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</si>
  <si>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</si>
  <si>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</si>
  <si>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</si>
  <si>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</si>
  <si>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</si>
  <si>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</si>
  <si>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</si>
  <si>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</si>
  <si>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</si>
  <si>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</si>
  <si>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</si>
  <si>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</si>
  <si>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</si>
  <si>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</si>
  <si>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</si>
  <si>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</si>
  <si>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</si>
  <si>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</si>
  <si>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</si>
  <si>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</si>
  <si>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</si>
  <si>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</si>
  <si>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</si>
  <si>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</si>
  <si>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</si>
  <si>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</si>
  <si>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</si>
  <si>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</si>
  <si>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</si>
  <si>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</si>
  <si>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</si>
  <si>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</si>
  <si>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</si>
  <si>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</si>
  <si>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</si>
  <si>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</si>
  <si>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</si>
  <si>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</si>
  <si>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</si>
  <si>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</si>
  <si>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</si>
  <si>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</si>
  <si>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</si>
  <si>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</si>
  <si>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</si>
  <si>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</si>
  <si>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</si>
  <si>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</si>
  <si>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</si>
  <si>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</si>
  <si>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</si>
  <si>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</si>
  <si>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</si>
  <si>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</si>
  <si>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</si>
  <si>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</si>
  <si>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</si>
  <si>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</si>
  <si>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</si>
  <si>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</si>
  <si>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</si>
  <si>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</si>
  <si>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</si>
  <si>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</si>
  <si>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</si>
  <si>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</si>
  <si>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</si>
  <si>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</si>
  <si>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</si>
  <si>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</si>
  <si>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</si>
  <si>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</si>
  <si>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</si>
  <si>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</si>
  <si>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</si>
  <si>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</si>
  <si>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</si>
  <si>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</si>
  <si>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</si>
  <si>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</si>
  <si>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</si>
  <si>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</si>
  <si>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</si>
  <si>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</si>
  <si>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</si>
  <si>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</si>
  <si>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</si>
  <si>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</si>
  <si>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</si>
  <si>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</si>
  <si>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</si>
  <si>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</si>
  <si>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</si>
  <si>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</si>
  <si>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</si>
  <si>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</si>
  <si>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</si>
  <si>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</si>
  <si>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</si>
  <si>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</si>
  <si>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</si>
  <si>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</si>
  <si>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</si>
  <si>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</si>
  <si>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</si>
  <si>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</si>
  <si>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</si>
  <si>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</si>
  <si>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</si>
  <si>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</si>
  <si>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</si>
  <si>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</si>
  <si>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</si>
  <si>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</si>
  <si>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</si>
  <si>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</si>
  <si>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</si>
  <si>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</si>
  <si>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</si>
  <si>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</si>
  <si>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</si>
  <si>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</si>
  <si>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</si>
  <si>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</si>
  <si>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</si>
  <si>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</si>
  <si>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</si>
  <si>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</si>
  <si>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</si>
  <si>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</si>
  <si>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</si>
  <si>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</si>
  <si>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</si>
  <si>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</si>
  <si>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</si>
  <si>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</si>
  <si>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</si>
  <si>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</si>
  <si>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</si>
  <si>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</si>
  <si>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</si>
  <si>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</si>
  <si>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</si>
  <si>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</si>
  <si>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</si>
  <si>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</si>
  <si>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</si>
  <si>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</si>
  <si>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</si>
  <si>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</si>
  <si>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</si>
  <si>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</si>
  <si>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</si>
  <si>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</si>
  <si>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</si>
  <si>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</si>
  <si>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</si>
  <si>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</si>
  <si>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</si>
  <si>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</si>
  <si>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</si>
  <si>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</si>
  <si>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</si>
  <si>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</si>
  <si>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</si>
  <si>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</si>
  <si>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</si>
  <si>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</si>
  <si>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</si>
  <si>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</si>
  <si>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</si>
  <si>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</si>
  <si>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</si>
  <si>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</si>
  <si>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</si>
  <si>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</si>
  <si>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</si>
  <si>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</si>
  <si>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</si>
  <si>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</si>
  <si>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</si>
  <si>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</si>
  <si>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</si>
  <si>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</si>
  <si>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</si>
  <si>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</si>
  <si>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</si>
  <si>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</si>
  <si>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</si>
  <si>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</si>
  <si>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</si>
  <si>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</si>
  <si>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</si>
  <si>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</si>
  <si>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</si>
  <si>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</si>
  <si>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</si>
  <si>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</si>
  <si>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</si>
  <si>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</si>
  <si>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</si>
  <si>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</si>
  <si>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</si>
  <si>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</si>
  <si>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</si>
  <si>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</si>
  <si>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</si>
  <si>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</si>
  <si>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</si>
  <si>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</si>
  <si>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</si>
  <si>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</si>
  <si>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</si>
  <si>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</si>
  <si>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</si>
  <si>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</si>
  <si>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</si>
  <si>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</si>
  <si>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</si>
  <si>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</si>
  <si>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</si>
  <si>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</si>
  <si>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</si>
  <si>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</si>
  <si>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</si>
  <si>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</si>
  <si>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</si>
  <si>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</si>
  <si>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</si>
  <si>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</si>
  <si>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</si>
  <si>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</si>
  <si>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</si>
  <si>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</si>
  <si>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</si>
  <si>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</si>
  <si>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</si>
  <si>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</si>
  <si>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</si>
  <si>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</si>
  <si>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</si>
  <si>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</si>
  <si>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</si>
  <si>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</si>
  <si>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</si>
  <si>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</si>
  <si>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</si>
  <si>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</si>
  <si>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</si>
  <si>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</si>
  <si>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</si>
  <si>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</si>
  <si>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</si>
  <si>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</si>
  <si>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</si>
  <si>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</si>
  <si>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</si>
  <si>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</si>
  <si>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</si>
  <si>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</si>
  <si>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</si>
  <si>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</si>
  <si>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</si>
  <si>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</si>
  <si>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</si>
  <si>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</si>
  <si>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</si>
  <si>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</si>
  <si>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</si>
  <si>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</si>
  <si>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</si>
  <si>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</si>
  <si>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</si>
  <si>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</si>
  <si>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</si>
  <si>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</si>
  <si>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</si>
  <si>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</si>
  <si>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</si>
  <si>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</si>
  <si>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</si>
  <si>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</si>
  <si>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</si>
  <si>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</si>
  <si>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</si>
  <si>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</si>
  <si>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</si>
  <si>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</si>
  <si>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</si>
  <si>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</si>
  <si>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</si>
  <si>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</si>
  <si>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</si>
  <si>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</si>
  <si>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</si>
  <si>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</si>
  <si>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</si>
  <si>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</si>
  <si>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</si>
  <si>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</si>
  <si>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</si>
  <si>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</si>
  <si>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</si>
  <si>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</si>
  <si>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</si>
  <si>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</si>
  <si>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</si>
  <si>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</si>
  <si>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</si>
  <si>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</si>
  <si>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</si>
  <si>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</si>
  <si>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</si>
  <si>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</si>
  <si>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</si>
  <si>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</si>
  <si>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</si>
  <si>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</si>
  <si>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</si>
  <si>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</si>
  <si>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</si>
  <si>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</si>
  <si>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</si>
  <si>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</si>
  <si>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</si>
  <si>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</si>
  <si>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</si>
  <si>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</si>
  <si>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</si>
  <si>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</si>
  <si>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</si>
  <si>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</si>
  <si>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</si>
  <si>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</si>
  <si>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</si>
  <si>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</si>
  <si>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</si>
  <si>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</si>
  <si>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</si>
  <si>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</si>
  <si>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</si>
  <si>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</si>
  <si>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</si>
  <si>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</si>
  <si>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</si>
  <si>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</si>
  <si>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</si>
  <si>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</si>
  <si>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</si>
  <si>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</si>
  <si>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</si>
  <si>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</si>
  <si>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</si>
  <si>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</si>
  <si>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</si>
  <si>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</si>
  <si>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</si>
  <si>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</si>
  <si>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</si>
  <si>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</si>
  <si>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</si>
  <si>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</si>
  <si>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</si>
  <si>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</si>
  <si>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</si>
  <si>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</si>
  <si>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</si>
  <si>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</si>
  <si>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</si>
  <si>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</si>
  <si>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</si>
  <si>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</si>
  <si>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</si>
  <si>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</si>
  <si>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</si>
  <si>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</si>
  <si>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</si>
  <si>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</si>
  <si>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</si>
  <si>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</si>
  <si>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</si>
  <si>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</si>
  <si>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</si>
  <si>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</si>
  <si>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</si>
  <si>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</si>
  <si>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</si>
  <si>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</si>
  <si>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</si>
  <si>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</si>
  <si>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</si>
  <si>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</si>
  <si>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</si>
  <si>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</si>
  <si>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</si>
  <si>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</si>
  <si>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</si>
  <si>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</si>
  <si>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</si>
  <si>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</si>
  <si>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</si>
  <si>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</si>
  <si>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</si>
  <si>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</si>
  <si>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</si>
  <si>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</si>
  <si>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</si>
  <si>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</si>
  <si>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</si>
  <si>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</si>
  <si>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</si>
  <si>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</si>
  <si>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</si>
  <si>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</si>
  <si>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</si>
  <si>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</si>
  <si>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</si>
  <si>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</si>
  <si>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</si>
  <si>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</si>
  <si>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</si>
  <si>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</si>
  <si>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</si>
  <si>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</si>
  <si>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</si>
  <si>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</si>
  <si>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</si>
  <si>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</si>
  <si>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</si>
  <si>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</si>
  <si>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</si>
  <si>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</si>
  <si>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</si>
  <si>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</si>
  <si>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</si>
  <si>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</si>
  <si>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</si>
  <si>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</si>
  <si>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</si>
  <si>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</si>
  <si>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</si>
  <si>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</si>
  <si>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</si>
  <si>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</si>
  <si>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</si>
  <si>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</si>
  <si>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</si>
  <si>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</si>
  <si>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</si>
  <si>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</si>
  <si>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</si>
  <si>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</si>
  <si>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</si>
  <si>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</si>
  <si>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</si>
  <si>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</si>
  <si>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</si>
  <si>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</si>
  <si>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</si>
  <si>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</si>
  <si>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</si>
  <si>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</si>
  <si>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</si>
  <si>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</si>
  <si>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</si>
  <si>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</si>
  <si>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</si>
  <si>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</si>
  <si>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</si>
  <si>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</si>
  <si>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</si>
  <si>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</si>
  <si>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</si>
  <si>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</si>
  <si>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</si>
  <si>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</si>
  <si>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</si>
  <si>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</si>
  <si>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</si>
  <si>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</si>
  <si>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</si>
  <si>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</si>
  <si>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</si>
  <si>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</si>
  <si>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</si>
  <si>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</si>
  <si>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</si>
  <si>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</si>
  <si>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</si>
  <si>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</si>
  <si>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</si>
  <si>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</si>
  <si>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</si>
  <si>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</si>
  <si>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</si>
  <si>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</si>
  <si>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</si>
  <si>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</si>
  <si>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</si>
  <si>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</si>
  <si>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</si>
  <si>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</si>
  <si>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</si>
  <si>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</si>
  <si>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</si>
  <si>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</si>
  <si>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</si>
  <si>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</si>
  <si>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</si>
  <si>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</si>
  <si>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</si>
  <si>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</si>
  <si>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</si>
  <si>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</si>
  <si>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</si>
  <si>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</si>
  <si>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</si>
  <si>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</si>
  <si>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</si>
  <si>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</si>
  <si>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</si>
  <si>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</si>
  <si>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</si>
  <si>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</si>
  <si>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</si>
  <si>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</si>
  <si>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</si>
  <si>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</si>
  <si>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</si>
  <si>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</si>
  <si>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</si>
  <si>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</si>
  <si>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</si>
  <si>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</si>
  <si>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</si>
  <si>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</si>
  <si>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</si>
  <si>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</si>
  <si>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</si>
  <si>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</si>
  <si>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</si>
  <si>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</si>
  <si>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</si>
  <si>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</si>
  <si>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</si>
  <si>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</si>
  <si>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</si>
  <si>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</si>
  <si>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</si>
  <si>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</si>
  <si>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</si>
  <si>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</si>
  <si>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</si>
  <si>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</si>
  <si>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</si>
  <si>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</si>
  <si>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</si>
  <si>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</si>
  <si>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</si>
  <si>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</si>
  <si>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</si>
  <si>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</si>
  <si>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</si>
  <si>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</si>
  <si>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</si>
  <si>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</si>
  <si>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</si>
  <si>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</si>
  <si>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</si>
  <si>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</si>
  <si>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</si>
  <si>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</si>
  <si>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</si>
  <si>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</si>
  <si>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</si>
  <si>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</si>
  <si>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</si>
  <si>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</si>
  <si>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</si>
  <si>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</si>
  <si>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</si>
  <si>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</si>
  <si>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</si>
  <si>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</si>
  <si>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</si>
  <si>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</si>
  <si>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</si>
  <si>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</si>
  <si>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</si>
  <si>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</si>
  <si>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</si>
  <si>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</si>
  <si>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</si>
  <si>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</si>
  <si>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</si>
  <si>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</si>
  <si>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</si>
  <si>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</si>
  <si>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</si>
  <si>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</si>
  <si>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</si>
  <si>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</si>
  <si>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</si>
  <si>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</si>
  <si>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</si>
  <si>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</si>
  <si>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</si>
  <si>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</si>
  <si>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</si>
  <si>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</si>
  <si>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</si>
  <si>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</si>
  <si>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</si>
  <si>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</si>
  <si>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</si>
  <si>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</si>
  <si>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</si>
  <si>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</si>
  <si>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</si>
  <si>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</si>
  <si>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</si>
  <si>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</si>
  <si>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</si>
  <si>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</si>
  <si>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</si>
  <si>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</si>
  <si>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</si>
  <si>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</si>
  <si>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</si>
  <si>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</si>
  <si>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</si>
  <si>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</si>
  <si>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</si>
  <si>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</si>
  <si>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</si>
  <si>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</si>
  <si>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</si>
  <si>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</si>
  <si>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</si>
  <si>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</si>
  <si>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</si>
  <si>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</si>
  <si>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</si>
  <si>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</si>
  <si>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</si>
  <si>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</si>
  <si>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</si>
  <si>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</si>
  <si>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</si>
  <si>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</si>
  <si>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</si>
  <si>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</si>
  <si>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</si>
  <si>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</si>
  <si>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</si>
  <si>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</si>
  <si>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</si>
  <si>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</si>
  <si>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</si>
  <si>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</si>
  <si>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</si>
  <si>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</si>
  <si>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</si>
  <si>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</si>
  <si>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</si>
  <si>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</si>
  <si>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</si>
  <si>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</si>
  <si>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</si>
  <si>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</si>
  <si>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</si>
  <si>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</si>
  <si>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</si>
  <si>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</si>
  <si>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</si>
  <si>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</si>
  <si>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</si>
  <si>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</si>
  <si>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</si>
  <si>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</si>
  <si>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</si>
  <si>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</si>
  <si>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</si>
  <si>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</si>
  <si>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</si>
  <si>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</si>
  <si>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</si>
  <si>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</si>
  <si>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</si>
  <si>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</si>
  <si>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</si>
  <si>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</si>
  <si>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</si>
  <si>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</si>
  <si>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</si>
  <si>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</si>
  <si>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</si>
  <si>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</si>
  <si>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</si>
  <si>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</si>
  <si>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</si>
  <si>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</si>
  <si>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</si>
  <si>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</si>
  <si>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</si>
  <si>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</si>
  <si>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</si>
  <si>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</si>
  <si>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</si>
  <si>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</si>
  <si>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</si>
  <si>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</si>
  <si>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</si>
  <si>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</si>
  <si>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</si>
  <si>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</si>
  <si>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</si>
  <si>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</si>
  <si>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</si>
  <si>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</si>
  <si>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</si>
  <si>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</si>
  <si>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</si>
  <si>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</si>
  <si>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</si>
  <si>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</si>
  <si>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</si>
  <si>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</si>
  <si>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</si>
  <si>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</si>
  <si>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</si>
  <si>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</si>
  <si>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</si>
  <si>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</si>
  <si>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</si>
  <si>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</si>
  <si>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</si>
  <si>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</si>
  <si>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</si>
  <si>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</si>
  <si>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</si>
  <si>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</si>
  <si>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</si>
  <si>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</si>
  <si>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</si>
  <si>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</si>
  <si>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</si>
  <si>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</si>
  <si>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</si>
  <si>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</si>
  <si>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</si>
  <si>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</si>
  <si>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</si>
  <si>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</si>
  <si>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</si>
  <si>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</si>
  <si>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</si>
  <si>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</si>
  <si>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</si>
  <si>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</si>
  <si>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</si>
  <si>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</si>
  <si>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</si>
  <si>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</si>
  <si>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</si>
  <si>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</si>
  <si>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</si>
  <si>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</si>
  <si>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</si>
  <si>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</si>
  <si>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</si>
  <si>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</si>
  <si>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</si>
  <si>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</si>
  <si>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</si>
  <si>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</si>
  <si>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</si>
  <si>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</si>
  <si>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</si>
  <si>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</si>
  <si>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</si>
  <si>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</si>
  <si>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</si>
  <si>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</si>
  <si>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</si>
  <si>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</si>
  <si>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</si>
  <si>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</si>
  <si>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</si>
  <si>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</si>
  <si>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</si>
  <si>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</si>
  <si>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</si>
  <si>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</si>
  <si>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</si>
  <si>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</si>
  <si>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</si>
  <si>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</si>
  <si>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</si>
  <si>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</si>
  <si>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</si>
  <si>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</si>
  <si>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</si>
  <si>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</si>
  <si>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</si>
  <si>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</si>
  <si>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</si>
  <si>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</si>
  <si>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</si>
  <si>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</si>
  <si>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</si>
  <si>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</si>
  <si>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</si>
  <si>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</si>
  <si>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</si>
  <si>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</si>
  <si>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</si>
  <si>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</si>
  <si>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</si>
  <si>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</si>
  <si>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</si>
  <si>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</si>
  <si>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</si>
  <si>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</si>
  <si>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</si>
  <si>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</si>
  <si>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</si>
  <si>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</si>
  <si>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</si>
  <si>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</si>
  <si>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</si>
  <si>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</si>
  <si>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</si>
  <si>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</si>
  <si>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</si>
  <si>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</si>
  <si>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</si>
  <si>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</si>
  <si>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</si>
  <si>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</si>
  <si>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</si>
  <si>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</si>
  <si>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</si>
  <si>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</si>
  <si>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</si>
  <si>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</si>
  <si>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</si>
  <si>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</si>
  <si>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</si>
  <si>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</si>
  <si>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</si>
  <si>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</si>
  <si>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</si>
  <si>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</si>
  <si>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</si>
  <si>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</si>
  <si>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</si>
  <si>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</si>
  <si>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</si>
  <si>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</si>
  <si>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</si>
  <si>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</si>
  <si>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</si>
  <si>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</si>
  <si>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</si>
  <si>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</si>
  <si>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</si>
  <si>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</si>
  <si>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</si>
  <si>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</si>
  <si>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</si>
  <si>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</si>
  <si>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</si>
  <si>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</si>
  <si>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</si>
  <si>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</si>
  <si>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</si>
  <si>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</si>
  <si>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</si>
  <si>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</si>
  <si>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</si>
  <si>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</si>
  <si>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</si>
  <si>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</si>
  <si>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</si>
  <si>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</si>
  <si>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</si>
  <si>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</si>
  <si>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</si>
  <si>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</si>
  <si>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</si>
  <si>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</si>
  <si>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</si>
  <si>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</si>
  <si>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</si>
  <si>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</si>
  <si>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</si>
  <si>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</si>
  <si>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</si>
  <si>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</si>
  <si>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</si>
  <si>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</si>
  <si>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</si>
  <si>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</si>
  <si>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</si>
  <si>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</si>
  <si>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</si>
  <si>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</si>
  <si>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</si>
  <si>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</si>
  <si>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</si>
  <si>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</si>
  <si>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</si>
  <si>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</si>
  <si>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</si>
  <si>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</si>
  <si>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</si>
  <si>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</si>
  <si>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</si>
  <si>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</si>
  <si>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</si>
  <si>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</si>
  <si>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</si>
  <si>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</si>
  <si>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</si>
  <si>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</si>
  <si>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</si>
  <si>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</si>
  <si>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</si>
  <si>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</si>
  <si>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</si>
  <si>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</si>
  <si>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</si>
  <si>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</si>
  <si>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</si>
  <si>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</si>
  <si>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</si>
  <si>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</si>
  <si>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</si>
  <si>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</si>
  <si>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</si>
  <si>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</si>
  <si>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</si>
  <si>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</si>
  <si>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</si>
  <si>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</si>
  <si>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</si>
  <si>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</si>
  <si>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</si>
  <si>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</si>
  <si>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</si>
  <si>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</si>
  <si>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</si>
  <si>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</si>
  <si>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</si>
  <si>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</si>
  <si>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</si>
  <si>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</si>
  <si>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</si>
  <si>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</si>
  <si>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</si>
  <si>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</si>
  <si>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</si>
  <si>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</si>
  <si>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</si>
  <si>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</si>
  <si>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</si>
  <si>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</si>
  <si>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</si>
  <si>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</si>
  <si>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</si>
  <si>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</si>
  <si>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</si>
  <si>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</si>
  <si>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</si>
  <si>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</si>
  <si>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</si>
  <si>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</si>
  <si>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</si>
  <si>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</si>
  <si>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</si>
  <si>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</si>
  <si>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</si>
  <si>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</si>
  <si>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</si>
  <si>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</si>
  <si>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</si>
  <si>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</si>
  <si>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</si>
  <si>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</si>
  <si>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</si>
  <si>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</si>
  <si>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</si>
  <si>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</si>
  <si>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</si>
  <si>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</si>
  <si>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</si>
  <si>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</si>
  <si>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</si>
  <si>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</si>
  <si>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</si>
  <si>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</si>
  <si>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</si>
  <si>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</si>
  <si>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</si>
  <si>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</si>
  <si>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</si>
  <si>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</si>
  <si>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</si>
  <si>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</si>
  <si>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</si>
  <si>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</si>
  <si>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</si>
  <si>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</si>
  <si>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</si>
  <si>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</si>
  <si>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</si>
  <si>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</si>
  <si>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</si>
  <si>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</si>
  <si>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</si>
  <si>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</si>
  <si>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</si>
  <si>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</si>
  <si>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</si>
  <si>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</si>
  <si>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</si>
  <si>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</si>
  <si>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</si>
  <si>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</si>
  <si>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</si>
  <si>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</si>
  <si>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</si>
  <si>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</si>
  <si>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</si>
  <si>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</si>
  <si>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</si>
  <si>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</si>
  <si>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</si>
  <si>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</si>
  <si>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</si>
  <si>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</si>
  <si>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</si>
  <si>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</si>
  <si>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</si>
  <si>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</si>
  <si>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</si>
  <si>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</si>
  <si>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</si>
  <si>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</si>
  <si>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</si>
  <si>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</si>
  <si>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</si>
  <si>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</si>
  <si>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</si>
  <si>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</si>
  <si>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</si>
  <si>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</si>
  <si>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</si>
  <si>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</si>
  <si>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</si>
  <si>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</si>
  <si>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</si>
  <si>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</si>
  <si>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</si>
  <si>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</si>
  <si>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</si>
  <si>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</si>
  <si>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</si>
  <si>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</si>
  <si>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</si>
  <si>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</si>
  <si>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</si>
  <si>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</si>
  <si>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</si>
  <si>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</si>
  <si>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</si>
  <si>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</si>
  <si>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</si>
  <si>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</si>
  <si>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</si>
  <si>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</si>
  <si>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</si>
  <si>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</si>
  <si>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</si>
  <si>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</si>
  <si>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</si>
  <si>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</si>
  <si>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</si>
  <si>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</si>
  <si>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</si>
  <si>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</si>
  <si>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</si>
  <si>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</si>
  <si>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</si>
  <si>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</si>
  <si>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</si>
  <si>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</si>
  <si>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</si>
  <si>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</si>
  <si>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</si>
  <si>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</si>
  <si>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</si>
  <si>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</si>
  <si>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</si>
  <si>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</si>
  <si>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</si>
  <si>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</si>
  <si>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</si>
  <si>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</si>
  <si>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</si>
  <si>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</si>
  <si>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</si>
  <si>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</si>
  <si>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</si>
  <si>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</si>
  <si>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</si>
  <si>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</si>
  <si>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</si>
  <si>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</si>
  <si>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</si>
  <si>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</si>
  <si>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</si>
  <si>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</si>
  <si>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</si>
  <si>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</si>
  <si>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</si>
  <si>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</si>
  <si>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</si>
  <si>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</si>
  <si>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</si>
  <si>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</si>
  <si>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</si>
  <si>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</si>
  <si>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</si>
  <si>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</si>
  <si>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</si>
  <si>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</si>
  <si>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</si>
  <si>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</si>
  <si>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</si>
  <si>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</si>
  <si>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</si>
  <si>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</si>
  <si>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</si>
  <si>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</si>
  <si>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</si>
  <si>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</si>
  <si>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</si>
  <si>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</si>
  <si>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</si>
  <si>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</si>
  <si>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</si>
  <si>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</si>
  <si>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</si>
  <si>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</si>
  <si>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</si>
  <si>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</si>
  <si>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</si>
  <si>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</si>
  <si>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</si>
  <si>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</si>
  <si>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</si>
  <si>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</si>
  <si>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</si>
  <si>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</si>
  <si>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</si>
  <si>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</si>
  <si>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</si>
  <si>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</si>
  <si>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</si>
  <si>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</si>
  <si>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</si>
  <si>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</si>
  <si>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</si>
  <si>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</si>
  <si>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</si>
  <si>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</si>
  <si>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</si>
  <si>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</si>
  <si>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</si>
  <si>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</si>
  <si>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</si>
  <si>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</si>
  <si>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</si>
  <si>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</si>
  <si>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</si>
  <si>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</si>
  <si>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</si>
  <si>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</si>
  <si>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</si>
  <si>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</si>
  <si>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</si>
  <si>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</si>
  <si>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</si>
  <si>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</si>
  <si>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</si>
  <si>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</si>
  <si>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</si>
  <si>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</si>
  <si>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</si>
  <si>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</si>
  <si>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</si>
  <si>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</si>
  <si>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</si>
  <si>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</si>
  <si>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</si>
  <si>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</si>
  <si>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</si>
  <si>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</si>
  <si>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</si>
  <si>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</si>
  <si>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</si>
  <si>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</si>
  <si>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</si>
  <si>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</si>
  <si>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</si>
  <si>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</si>
  <si>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</si>
  <si>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</si>
  <si>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</si>
  <si>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</si>
  <si>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</si>
  <si>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</si>
  <si>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</si>
  <si>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</si>
  <si>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</si>
  <si>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</si>
  <si>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</si>
  <si>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</si>
  <si>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</si>
  <si>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</si>
  <si>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</si>
  <si>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</si>
  <si>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</si>
  <si>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</si>
  <si>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</si>
  <si>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</si>
  <si>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</si>
  <si>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</si>
  <si>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</si>
  <si>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</si>
  <si>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</si>
  <si>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</si>
  <si>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</si>
  <si>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</si>
  <si>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</si>
  <si>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</si>
  <si>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</si>
  <si>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</si>
  <si>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</si>
  <si>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</si>
  <si>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</si>
  <si>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</si>
  <si>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</si>
  <si>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</si>
  <si>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</si>
  <si>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</si>
  <si>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</si>
  <si>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</si>
  <si>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</si>
  <si>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</si>
  <si>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</si>
  <si>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</si>
  <si>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</si>
  <si>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</si>
  <si>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</si>
  <si>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</si>
  <si>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</si>
  <si>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</si>
  <si>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</si>
  <si>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</si>
  <si>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</si>
  <si>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</si>
  <si>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</si>
  <si>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</si>
  <si>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</si>
  <si>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</si>
  <si>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</si>
  <si>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</si>
  <si>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</si>
  <si>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</si>
  <si>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</si>
  <si>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</si>
  <si>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</si>
  <si>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</si>
  <si>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</si>
  <si>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</si>
  <si>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</si>
  <si>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</si>
  <si>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</si>
  <si>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</si>
  <si>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</si>
  <si>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</si>
  <si>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</si>
  <si>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</si>
  <si>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</si>
  <si>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</si>
  <si>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</si>
  <si>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</si>
  <si>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</si>
  <si>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</si>
  <si>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</si>
  <si>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</si>
  <si>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</si>
  <si>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</si>
  <si>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</si>
  <si>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</si>
  <si>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</si>
  <si>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</si>
  <si>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</si>
  <si>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</si>
  <si>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</si>
  <si>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</si>
  <si>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</si>
  <si>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</si>
  <si>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</si>
  <si>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</si>
  <si>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</si>
  <si>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</si>
  <si>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</si>
  <si>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</si>
  <si>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</si>
  <si>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</si>
  <si>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</si>
  <si>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</si>
  <si>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</si>
  <si>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</si>
  <si>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</si>
  <si>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</si>
  <si>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</si>
  <si>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</si>
  <si>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</si>
  <si>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</si>
  <si>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</si>
  <si>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</si>
  <si>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</si>
  <si>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</si>
  <si>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</si>
  <si>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</si>
  <si>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</si>
  <si>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</si>
  <si>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</si>
  <si>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</si>
  <si>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</si>
  <si>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</si>
  <si>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</si>
  <si>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</si>
  <si>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</si>
  <si>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</si>
  <si>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</si>
  <si>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</si>
  <si>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</si>
  <si>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</si>
  <si>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</si>
  <si>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</si>
  <si>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</si>
  <si>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</si>
  <si>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</si>
  <si>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</si>
  <si>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</si>
  <si>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</si>
  <si>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</si>
  <si>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</si>
  <si>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</si>
  <si>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</si>
  <si>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</si>
  <si>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</si>
  <si>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</si>
  <si>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</si>
  <si>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</si>
  <si>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</si>
  <si>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</si>
  <si>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</si>
  <si>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</si>
  <si>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</si>
  <si>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</si>
  <si>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</si>
  <si>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</si>
  <si>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</si>
  <si>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</si>
  <si>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</si>
  <si>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</si>
  <si>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</si>
  <si>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</si>
  <si>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</si>
  <si>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</si>
  <si>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</si>
  <si>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</si>
  <si>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</si>
  <si>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</si>
  <si>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</si>
  <si>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</si>
  <si>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</si>
  <si>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</si>
  <si>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</si>
  <si>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</si>
  <si>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</si>
  <si>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</si>
  <si>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</si>
  <si>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</si>
  <si>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</si>
  <si>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</si>
  <si>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</si>
  <si>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</si>
  <si>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</si>
  <si>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</si>
  <si>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</si>
  <si>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</si>
  <si>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</si>
  <si>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</si>
  <si>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</si>
  <si>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</si>
  <si>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</si>
  <si>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</si>
  <si>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</si>
  <si>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</si>
  <si>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</si>
  <si>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</si>
  <si>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</si>
  <si>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</si>
  <si>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</si>
  <si>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</si>
  <si>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</si>
  <si>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</si>
  <si>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</si>
  <si>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</si>
  <si>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</si>
  <si>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</si>
  <si>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</si>
  <si>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</si>
  <si>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</si>
  <si>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</si>
  <si>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</si>
  <si>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</si>
  <si>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</si>
  <si>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</si>
  <si>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</si>
  <si>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</si>
  <si>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</si>
  <si>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</si>
  <si>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</si>
  <si>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</si>
  <si>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</si>
  <si>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</si>
  <si>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</si>
  <si>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</si>
  <si>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</si>
  <si>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</si>
  <si>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</si>
  <si>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</si>
  <si>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</si>
  <si>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</si>
  <si>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</si>
  <si>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</si>
  <si>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</si>
  <si>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</si>
  <si>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</si>
  <si>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</si>
  <si>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</si>
  <si>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</si>
  <si>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</si>
  <si>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</si>
  <si>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</si>
  <si>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</si>
  <si>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</si>
  <si>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</si>
  <si>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</si>
  <si>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</si>
  <si>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</si>
  <si>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</si>
  <si>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</si>
  <si>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</si>
  <si>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</si>
  <si>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</si>
  <si>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</si>
  <si>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</si>
  <si>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</si>
  <si>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</si>
  <si>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</si>
  <si>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</si>
  <si>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</si>
  <si>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</si>
  <si>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</si>
  <si>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</si>
  <si>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</si>
  <si>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</si>
  <si>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</si>
  <si>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</si>
  <si>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</si>
  <si>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</si>
  <si>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</si>
  <si>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</si>
  <si>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</si>
  <si>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</si>
  <si>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</si>
  <si>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</si>
  <si>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</si>
  <si>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</si>
  <si>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</si>
  <si>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</si>
  <si>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</si>
  <si>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</si>
  <si>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</si>
  <si>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</si>
  <si>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</si>
  <si>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</si>
  <si>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</si>
  <si>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</si>
  <si>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</si>
  <si>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</si>
  <si>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</si>
  <si>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</si>
  <si>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</si>
  <si>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</si>
  <si>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</si>
  <si>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</si>
  <si>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</si>
  <si>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</si>
  <si>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</si>
  <si>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</si>
  <si>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</si>
  <si>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</si>
  <si>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</si>
  <si>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</si>
  <si>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</si>
  <si>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</si>
  <si>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</si>
  <si>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</si>
  <si>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</si>
  <si>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</si>
  <si>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</si>
  <si>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</si>
  <si>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</si>
  <si>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</si>
  <si>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</si>
  <si>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</si>
  <si>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</si>
  <si>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</si>
  <si>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</si>
  <si>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</si>
  <si>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</si>
  <si>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</si>
  <si>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</si>
  <si>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</si>
  <si>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</si>
  <si>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</si>
  <si>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</si>
  <si>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</si>
  <si>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</si>
  <si>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</si>
  <si>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</si>
  <si>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</si>
  <si>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</si>
  <si>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</si>
  <si>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</si>
  <si>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</si>
  <si>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</si>
  <si>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</si>
  <si>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</si>
  <si>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</si>
  <si>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</si>
  <si>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</si>
  <si>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</si>
  <si>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</si>
  <si>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</si>
  <si>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</si>
  <si>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</si>
  <si>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</si>
  <si>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</si>
  <si>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</si>
  <si>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</si>
  <si>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</si>
  <si>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</si>
  <si>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</si>
  <si>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</si>
  <si>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</si>
  <si>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</si>
  <si>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</si>
  <si>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</si>
  <si>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</si>
  <si>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</si>
  <si>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</si>
  <si>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</si>
  <si>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</si>
  <si>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</si>
  <si>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</si>
  <si>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</si>
  <si>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</si>
  <si>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</si>
  <si>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</si>
  <si>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</si>
  <si>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</si>
  <si>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</si>
  <si>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</si>
  <si>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</si>
  <si>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</si>
  <si>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</si>
  <si>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</si>
  <si>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</si>
  <si>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</si>
  <si>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</si>
  <si>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</si>
  <si>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</si>
  <si>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</si>
  <si>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</si>
  <si>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</si>
  <si>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</si>
  <si>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</si>
  <si>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</si>
  <si>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</si>
  <si>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</si>
  <si>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</si>
  <si>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</si>
  <si>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</si>
  <si>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</si>
  <si>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</si>
  <si>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</si>
  <si>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</si>
  <si>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</si>
  <si>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</si>
  <si>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</si>
  <si>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</si>
  <si>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</si>
  <si>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</si>
  <si>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</si>
  <si>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</si>
  <si>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</si>
  <si>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</si>
  <si>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</si>
  <si>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</si>
  <si>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</si>
  <si>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</si>
  <si>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</si>
  <si>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</si>
  <si>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</si>
  <si>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</si>
  <si>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</si>
  <si>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</si>
  <si>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</si>
  <si>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</si>
  <si>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</si>
  <si>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</si>
  <si>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</si>
  <si>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</si>
  <si>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</si>
  <si>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</si>
  <si>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</si>
  <si>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</si>
  <si>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</si>
  <si>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</si>
  <si>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</si>
  <si>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</si>
  <si>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</si>
  <si>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</si>
  <si>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</si>
  <si>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</si>
  <si>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</si>
  <si>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</si>
  <si>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</si>
  <si>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</si>
  <si>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</si>
  <si>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</si>
  <si>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</si>
  <si>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</si>
  <si>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</si>
  <si>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</si>
  <si>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</si>
  <si>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</si>
  <si>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</si>
  <si>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</si>
  <si>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</si>
  <si>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</si>
  <si>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</si>
  <si>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</si>
  <si>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</si>
  <si>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</si>
  <si>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</si>
  <si>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</si>
  <si>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</si>
  <si>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</si>
  <si>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</si>
  <si>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</si>
  <si>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</si>
  <si>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</si>
  <si>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</si>
  <si>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</si>
  <si>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</si>
  <si>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</si>
  <si>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</si>
  <si>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</si>
  <si>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</si>
  <si>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</si>
  <si>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</si>
  <si>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</si>
  <si>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</si>
  <si>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</si>
  <si>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</si>
  <si>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</si>
  <si>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</si>
  <si>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</si>
  <si>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</si>
  <si>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</si>
  <si>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</si>
  <si>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</si>
  <si>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</si>
  <si>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</si>
  <si>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</si>
  <si>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</si>
  <si>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</si>
  <si>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</si>
  <si>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</si>
  <si>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</si>
  <si>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</si>
  <si>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</si>
  <si>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</si>
  <si>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</si>
  <si>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</si>
  <si>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</si>
  <si>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</si>
  <si>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</si>
  <si>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</si>
  <si>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</si>
  <si>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</si>
  <si>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</si>
  <si>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</si>
  <si>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</si>
  <si>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</si>
  <si>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</si>
  <si>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</si>
  <si>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</si>
  <si>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</si>
  <si>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</si>
  <si>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</si>
  <si>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</si>
  <si>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</si>
  <si>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</si>
  <si>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</si>
  <si>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</si>
  <si>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</si>
  <si>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</si>
  <si>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</si>
  <si>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</si>
  <si>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</si>
  <si>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</si>
  <si>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</si>
  <si>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</si>
  <si>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</si>
  <si>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</si>
  <si>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</si>
  <si>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</si>
  <si>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</si>
  <si>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</si>
  <si>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</si>
  <si>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</si>
  <si>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</si>
  <si>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</si>
  <si>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</si>
  <si>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</si>
  <si>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</si>
  <si>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</si>
  <si>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</si>
  <si>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</si>
  <si>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</si>
  <si>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</si>
  <si>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</si>
  <si>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</si>
  <si>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</si>
  <si>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</si>
  <si>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</si>
  <si>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</si>
  <si>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</si>
  <si>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</si>
  <si>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</si>
  <si>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</si>
  <si>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</si>
  <si>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</si>
  <si>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</si>
  <si>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</si>
  <si>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</si>
  <si>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</si>
  <si>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</si>
  <si>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</si>
  <si>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</si>
  <si>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</si>
  <si>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</si>
  <si>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</si>
  <si>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</si>
  <si>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</si>
  <si>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</si>
  <si>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</si>
  <si>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</si>
  <si>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</si>
  <si>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</si>
  <si>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</si>
  <si>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</si>
  <si>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</si>
  <si>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</si>
  <si>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</si>
  <si>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</si>
  <si>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</si>
  <si>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</si>
  <si>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</si>
  <si>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</si>
  <si>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</si>
  <si>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</si>
  <si>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</si>
  <si>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</si>
  <si>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</si>
  <si>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</si>
  <si>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</si>
  <si>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</si>
  <si>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</si>
  <si>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</si>
  <si>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</si>
  <si>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</si>
  <si>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</si>
  <si>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</si>
  <si>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</si>
  <si>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</si>
  <si>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</si>
  <si>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</si>
  <si>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</si>
  <si>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</si>
  <si>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</si>
  <si>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</si>
  <si>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</si>
  <si>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</si>
  <si>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</si>
  <si>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</si>
  <si>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</si>
  <si>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</si>
  <si>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</si>
  <si>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</si>
  <si>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</si>
  <si>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</si>
  <si>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</si>
  <si>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</si>
  <si>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</si>
  <si>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</si>
  <si>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</si>
  <si>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</si>
  <si>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</si>
  <si>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</si>
  <si>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</si>
  <si>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</si>
  <si>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</si>
  <si>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</si>
  <si>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</si>
  <si>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</si>
  <si>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</si>
  <si>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</si>
  <si>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</si>
  <si>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</si>
  <si>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</si>
  <si>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</si>
  <si>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</si>
  <si>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</si>
  <si>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</si>
  <si>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</si>
  <si>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</si>
  <si>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</si>
  <si>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</si>
  <si>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</si>
  <si>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</si>
  <si>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</si>
  <si>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</si>
  <si>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</si>
  <si>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</si>
  <si>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</si>
  <si>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</si>
  <si>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</si>
  <si>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</si>
  <si>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</si>
  <si>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</si>
  <si>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</si>
  <si>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</si>
  <si>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</si>
  <si>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</si>
  <si>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</si>
  <si>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</si>
  <si>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</si>
  <si>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</si>
  <si>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</si>
  <si>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</si>
  <si>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</si>
  <si>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</si>
  <si>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</si>
  <si>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</si>
  <si>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</si>
  <si>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</si>
  <si>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</si>
  <si>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</si>
  <si>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</si>
  <si>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</si>
  <si>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</si>
  <si>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</si>
  <si>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</si>
  <si>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</si>
  <si>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</si>
  <si>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</si>
  <si>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</si>
  <si>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</si>
  <si>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</si>
  <si>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</si>
  <si>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</si>
  <si>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</si>
  <si>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</si>
  <si>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</si>
  <si>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</si>
  <si>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</si>
  <si>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</si>
  <si>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</si>
  <si>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</si>
  <si>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</si>
  <si>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</si>
  <si>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</si>
  <si>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</si>
  <si>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</si>
  <si>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</si>
  <si>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</si>
  <si>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</si>
  <si>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</si>
  <si>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</si>
  <si>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</si>
  <si>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</si>
  <si>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</si>
  <si>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</si>
  <si>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</si>
  <si>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</si>
  <si>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</si>
  <si>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</si>
  <si>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</si>
  <si>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</si>
  <si>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</si>
  <si>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</si>
  <si>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</si>
  <si>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</si>
  <si>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</si>
  <si>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</si>
  <si>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</si>
  <si>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</si>
  <si>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</si>
  <si>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</si>
  <si>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</si>
  <si>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</si>
  <si>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</si>
  <si>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</si>
  <si>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</si>
  <si>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</si>
  <si>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</si>
  <si>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</si>
  <si>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</si>
  <si>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</si>
  <si>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</si>
  <si>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</si>
  <si>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</si>
  <si>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</si>
  <si>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</si>
  <si>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</si>
  <si>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</si>
  <si>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</si>
  <si>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</si>
  <si>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</si>
  <si>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</si>
  <si>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</si>
  <si>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</si>
  <si>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</si>
  <si>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</si>
  <si>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</si>
  <si>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</si>
  <si>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</si>
  <si>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</si>
  <si>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</si>
  <si>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</si>
  <si>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</si>
  <si>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</si>
  <si>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</si>
  <si>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</si>
  <si>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</si>
  <si>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</si>
  <si>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</si>
  <si>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</si>
  <si>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</si>
  <si>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</si>
  <si>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</si>
  <si>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</si>
  <si>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</si>
  <si>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</si>
  <si>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</si>
  <si>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</si>
  <si>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</si>
  <si>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</si>
  <si>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</si>
  <si>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</si>
  <si>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</si>
  <si>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</si>
  <si>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</si>
  <si>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</si>
  <si>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</si>
  <si>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</si>
  <si>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</si>
  <si>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</si>
  <si>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</si>
  <si>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</si>
  <si>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</si>
  <si>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</si>
  <si>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</si>
  <si>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</si>
  <si>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</si>
  <si>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</si>
  <si>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</si>
  <si>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</si>
  <si>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</si>
  <si>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</si>
  <si>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</si>
  <si>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</si>
  <si>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</si>
  <si>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</si>
  <si>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</si>
  <si>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</si>
  <si>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</si>
  <si>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</si>
  <si>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</si>
  <si>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</si>
  <si>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</si>
  <si>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</si>
  <si>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</si>
  <si>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</si>
  <si>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</si>
  <si>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</si>
  <si>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</si>
  <si>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</si>
  <si>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</si>
  <si>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</si>
  <si>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</si>
  <si>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</si>
  <si>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</si>
  <si>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</si>
  <si>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</si>
  <si>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</si>
  <si>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</si>
  <si>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</si>
  <si>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</si>
  <si>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</si>
  <si>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</si>
  <si>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</si>
  <si>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</si>
  <si>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</si>
  <si>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</si>
  <si>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</si>
  <si>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</si>
  <si>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</si>
  <si>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</si>
  <si>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</si>
  <si>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</si>
  <si>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</si>
  <si>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</si>
  <si>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</si>
  <si>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</si>
  <si>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</si>
  <si>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</si>
  <si>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</si>
  <si>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</si>
  <si>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</si>
  <si>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</si>
  <si>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</si>
  <si>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</si>
  <si>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</si>
  <si>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</si>
  <si>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</si>
  <si>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</si>
  <si>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</si>
  <si>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</si>
  <si>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</si>
  <si>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</si>
  <si>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</si>
  <si>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</si>
  <si>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</si>
  <si>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</si>
  <si>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</si>
  <si>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</si>
  <si>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</si>
  <si>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</si>
  <si>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</si>
  <si>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</si>
  <si>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</si>
  <si>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</si>
  <si>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</si>
  <si>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</si>
  <si>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</si>
  <si>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</si>
  <si>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</si>
  <si>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</si>
  <si>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</si>
  <si>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</si>
  <si>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</si>
  <si>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</si>
  <si>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</si>
  <si>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</si>
  <si>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</si>
  <si>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</si>
  <si>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</si>
  <si>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</si>
  <si>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</si>
  <si>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</si>
  <si>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</si>
  <si>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</si>
  <si>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</si>
  <si>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</si>
  <si>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</si>
  <si>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</si>
  <si>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</si>
  <si>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</si>
  <si>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</si>
  <si>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</si>
  <si>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</si>
  <si>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</si>
  <si>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</si>
  <si>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</si>
  <si>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</si>
  <si>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</si>
  <si>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</si>
  <si>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</si>
  <si>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</si>
  <si>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</si>
  <si>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</si>
  <si>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</si>
  <si>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</si>
  <si>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</si>
  <si>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</si>
  <si>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</si>
  <si>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</si>
  <si>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</si>
  <si>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</si>
  <si>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</si>
  <si>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</si>
  <si>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</si>
  <si>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</si>
  <si>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</si>
  <si>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</si>
  <si>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</si>
  <si>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</si>
  <si>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</si>
  <si>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</si>
  <si>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</si>
  <si>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</si>
  <si>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</si>
  <si>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</si>
  <si>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</si>
  <si>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</si>
  <si>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</si>
  <si>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</si>
  <si>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</si>
  <si>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</si>
  <si>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</si>
  <si>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</si>
  <si>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</si>
  <si>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</si>
  <si>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</si>
  <si>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</si>
  <si>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</si>
  <si>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</si>
  <si>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</si>
  <si>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</si>
  <si>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</si>
  <si>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</si>
  <si>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</si>
  <si>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</si>
  <si>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</si>
  <si>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</si>
  <si>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</si>
  <si>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</si>
  <si>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</si>
  <si>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</si>
  <si>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</si>
  <si>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</si>
  <si>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</si>
  <si>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</si>
  <si>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</si>
  <si>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</si>
  <si>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</si>
  <si>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</si>
  <si>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</si>
  <si>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</si>
  <si>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</si>
  <si>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</si>
  <si>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</si>
  <si>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</si>
  <si>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</si>
  <si>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</si>
  <si>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</si>
  <si>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</si>
  <si>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</si>
  <si>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</si>
  <si>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</si>
  <si>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</si>
  <si>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</si>
  <si>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</si>
  <si>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</si>
  <si>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</si>
  <si>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</si>
  <si>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</si>
  <si>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</si>
  <si>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</si>
  <si>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</si>
  <si>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</si>
  <si>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</si>
  <si>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</si>
  <si>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</si>
  <si>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</si>
  <si>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</si>
  <si>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</si>
  <si>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</si>
  <si>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</si>
  <si>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</si>
  <si>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</si>
  <si>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</si>
  <si>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</si>
  <si>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</si>
  <si>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</si>
  <si>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</si>
  <si>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</si>
  <si>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</si>
  <si>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</si>
  <si>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</si>
  <si>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</si>
  <si>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</si>
  <si>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</si>
  <si>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</si>
  <si>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</si>
  <si>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</si>
  <si>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</si>
  <si>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</si>
  <si>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</si>
  <si>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</si>
  <si>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</si>
  <si>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</si>
  <si>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</si>
  <si>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</si>
  <si>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</si>
  <si>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</si>
  <si>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</si>
  <si>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</si>
  <si>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</si>
  <si>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</si>
  <si>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</si>
  <si>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</si>
  <si>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</si>
  <si>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</si>
  <si>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</si>
  <si>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</si>
  <si>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</si>
  <si>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</si>
  <si>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</si>
  <si>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</si>
  <si>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</si>
  <si>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</si>
  <si>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</si>
  <si>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</si>
  <si>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</si>
  <si>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</si>
  <si>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</si>
  <si>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</si>
  <si>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</si>
  <si>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</si>
  <si>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</si>
  <si>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</si>
  <si>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</si>
  <si>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</si>
  <si>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</si>
  <si>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</si>
  <si>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</si>
  <si>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</si>
  <si>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</si>
  <si>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</si>
  <si>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</si>
  <si>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</si>
  <si>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</si>
  <si>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</si>
  <si>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</si>
  <si>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</si>
  <si>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</si>
  <si>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</si>
  <si>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</si>
  <si>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</si>
  <si>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</si>
  <si>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</si>
  <si>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</si>
  <si>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</si>
  <si>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</si>
  <si>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</si>
  <si>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</si>
  <si>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</si>
  <si>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</si>
  <si>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</si>
  <si>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</si>
  <si>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</si>
  <si>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</si>
  <si>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</si>
  <si>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</si>
  <si>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</si>
  <si>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</si>
  <si>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</si>
  <si>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</si>
  <si>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</si>
  <si>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</si>
  <si>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</si>
  <si>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</si>
  <si>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</si>
  <si>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</si>
  <si>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</si>
  <si>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</si>
  <si>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</si>
  <si>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</si>
  <si>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</si>
  <si>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</si>
  <si>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</si>
  <si>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</si>
  <si>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</si>
  <si>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</si>
  <si>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</si>
  <si>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</si>
  <si>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</si>
  <si>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</si>
  <si>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</si>
  <si>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</si>
  <si>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</si>
  <si>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</si>
  <si>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</si>
  <si>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</si>
  <si>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</si>
  <si>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</si>
  <si>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</si>
  <si>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</si>
  <si>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</si>
  <si>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</si>
  <si>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</si>
  <si>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</si>
  <si>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</si>
  <si>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</si>
  <si>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</si>
  <si>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</si>
  <si>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</si>
  <si>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</si>
  <si>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</si>
  <si>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</si>
  <si>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</si>
  <si>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</si>
  <si>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</si>
  <si>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</si>
  <si>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</si>
  <si>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</si>
  <si>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</si>
  <si>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</si>
  <si>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</si>
  <si>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</si>
  <si>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</si>
  <si>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</si>
  <si>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</si>
  <si>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</si>
  <si>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</si>
  <si>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</si>
  <si>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</si>
  <si>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</si>
  <si>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</si>
  <si>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</si>
  <si>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</si>
  <si>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</si>
  <si>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</si>
  <si>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</si>
  <si>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</si>
  <si>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</si>
  <si>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</si>
  <si>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</si>
  <si>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</si>
  <si>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</si>
  <si>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</si>
  <si>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</si>
  <si>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</si>
  <si>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</si>
  <si>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</si>
  <si>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</si>
  <si>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</si>
  <si>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</si>
  <si>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</si>
  <si>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</si>
  <si>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</si>
  <si>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</si>
  <si>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</si>
  <si>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</si>
  <si>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</si>
  <si>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</si>
  <si>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</si>
  <si>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</si>
  <si>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</si>
  <si>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</si>
  <si>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</si>
  <si>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</si>
  <si>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</si>
  <si>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</si>
  <si>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</si>
  <si>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</si>
  <si>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</si>
  <si>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</si>
  <si>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</si>
  <si>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</si>
  <si>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</si>
  <si>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</si>
  <si>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</si>
  <si>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</si>
  <si>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</si>
  <si>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</si>
  <si>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</si>
  <si>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</si>
  <si>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</si>
  <si>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</si>
  <si>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</si>
  <si>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</si>
  <si>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</si>
  <si>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</si>
  <si>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</si>
  <si>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</si>
  <si>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</si>
  <si>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</si>
  <si>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</si>
  <si>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</si>
  <si>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</si>
  <si>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</si>
  <si>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</si>
  <si>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</si>
  <si>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</si>
  <si>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</si>
  <si>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</si>
  <si>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</si>
  <si>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</si>
  <si>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</si>
  <si>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</si>
  <si>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</si>
  <si>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</si>
  <si>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</si>
  <si>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</si>
  <si>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</si>
  <si>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</si>
  <si>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</si>
  <si>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</si>
  <si>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</si>
  <si>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</si>
  <si>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</si>
  <si>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</si>
  <si>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</si>
  <si>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</si>
  <si>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</si>
  <si>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</si>
  <si>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</si>
  <si>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</si>
  <si>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</si>
  <si>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</si>
  <si>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</si>
  <si>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</si>
  <si>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</si>
  <si>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</si>
  <si>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</si>
  <si>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</si>
  <si>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</si>
  <si>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</si>
  <si>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</si>
  <si>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</si>
  <si>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</si>
  <si>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</si>
  <si>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</si>
  <si>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</si>
  <si>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</si>
  <si>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</si>
  <si>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</si>
  <si>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</si>
  <si>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</si>
  <si>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</si>
  <si>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</si>
  <si>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</si>
  <si>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</si>
  <si>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</si>
  <si>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</si>
  <si>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</si>
  <si>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</si>
  <si>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</si>
  <si>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</si>
  <si>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</si>
  <si>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</si>
  <si>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</si>
  <si>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</si>
  <si>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</si>
  <si>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</si>
  <si>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</si>
  <si>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</si>
  <si>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</si>
  <si>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</si>
  <si>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</si>
  <si>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</si>
  <si>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</si>
  <si>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</si>
  <si>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</si>
  <si>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</si>
  <si>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</si>
  <si>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</si>
  <si>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</si>
  <si>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</si>
  <si>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</si>
  <si>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</si>
  <si>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</si>
  <si>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</si>
  <si>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</si>
  <si>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</si>
  <si>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</si>
  <si>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</si>
  <si>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</si>
  <si>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</si>
  <si>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</si>
  <si>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</si>
  <si>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</si>
  <si>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</si>
  <si>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</si>
  <si>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</si>
  <si>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</si>
  <si>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</si>
  <si>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</si>
  <si>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</si>
  <si>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</si>
  <si>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</si>
  <si>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</si>
  <si>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</si>
  <si>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</si>
  <si>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</si>
  <si>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</si>
  <si>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</si>
  <si>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</si>
  <si>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</si>
  <si>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</si>
  <si>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</si>
  <si>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</si>
  <si>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</si>
  <si>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</si>
  <si>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</si>
  <si>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</si>
  <si>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</si>
  <si>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</si>
  <si>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</si>
  <si>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</si>
  <si>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</si>
  <si>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</si>
  <si>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</si>
  <si>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</si>
  <si>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</si>
  <si>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</si>
  <si>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</si>
  <si>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</si>
  <si>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</si>
  <si>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</si>
  <si>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</si>
  <si>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</si>
  <si>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</si>
  <si>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</si>
  <si>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</si>
  <si>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</si>
  <si>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</si>
  <si>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</si>
  <si>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</si>
  <si>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</si>
  <si>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</si>
  <si>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</si>
  <si>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</si>
  <si>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</si>
  <si>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</si>
  <si>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</si>
  <si>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</si>
  <si>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</si>
  <si>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</si>
  <si>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</si>
  <si>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</si>
  <si>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</si>
  <si>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</si>
  <si>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</si>
  <si>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</si>
  <si>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</si>
  <si>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</si>
  <si>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</si>
  <si>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</si>
  <si>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</si>
  <si>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</si>
  <si>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</si>
  <si>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</si>
  <si>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</si>
  <si>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</si>
  <si>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</si>
  <si>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</si>
  <si>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</si>
  <si>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</si>
  <si>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</si>
  <si>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</si>
  <si>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</si>
  <si>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</si>
  <si>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</si>
  <si>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</si>
  <si>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</si>
  <si>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</si>
  <si>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</si>
  <si>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</si>
  <si>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</si>
  <si>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</si>
  <si>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</si>
  <si>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</si>
  <si>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</si>
  <si>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</si>
  <si>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</si>
  <si>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</si>
  <si>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</si>
  <si>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</si>
  <si>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</si>
  <si>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</si>
  <si>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</si>
  <si>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</si>
  <si>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</si>
  <si>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</si>
  <si>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</si>
  <si>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</si>
  <si>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</si>
  <si>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</si>
  <si>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</si>
  <si>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</si>
  <si>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</si>
  <si>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</si>
  <si>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</si>
  <si>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</si>
  <si>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</si>
  <si>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</si>
  <si>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</si>
  <si>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</si>
  <si>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</si>
  <si>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</si>
  <si>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</si>
  <si>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</si>
  <si>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</si>
  <si>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</si>
  <si>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</si>
  <si>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</si>
  <si>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</si>
  <si>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</si>
  <si>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</si>
  <si>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</si>
  <si>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</si>
  <si>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</si>
  <si>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</si>
  <si>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</si>
  <si>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</si>
  <si>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</si>
  <si>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</si>
  <si>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</si>
  <si>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</si>
  <si>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</si>
  <si>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</si>
  <si>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</si>
  <si>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</si>
  <si>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</si>
  <si>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</si>
  <si>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</si>
  <si>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</si>
  <si>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</si>
  <si>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</si>
  <si>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</si>
  <si>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</si>
  <si>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</si>
  <si>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</si>
  <si>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</si>
  <si>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</si>
  <si>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</si>
  <si>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</si>
  <si>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</si>
  <si>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</si>
  <si>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</si>
  <si>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</si>
  <si>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</si>
  <si>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</si>
  <si>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</si>
  <si>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</si>
  <si>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</si>
  <si>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</si>
  <si>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</si>
  <si>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</si>
  <si>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</si>
  <si>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</si>
  <si>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</si>
  <si>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</si>
  <si>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</si>
  <si>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</si>
  <si>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</si>
  <si>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</si>
  <si>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</si>
  <si>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</si>
  <si>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</si>
  <si>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</si>
  <si>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</si>
  <si>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</si>
  <si>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</si>
  <si>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</si>
  <si>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</si>
  <si>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</si>
  <si>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</si>
  <si>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</si>
  <si>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</si>
  <si>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</si>
  <si>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</si>
  <si>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</si>
  <si>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</si>
  <si>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</si>
  <si>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</si>
  <si>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</si>
  <si>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</si>
  <si>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</si>
  <si>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</si>
  <si>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</si>
  <si>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</si>
  <si>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</si>
  <si>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</si>
  <si>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</si>
  <si>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</si>
  <si>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</si>
  <si>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</si>
  <si>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</si>
  <si>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</si>
  <si>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</si>
  <si>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</si>
  <si>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</si>
  <si>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</si>
  <si>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</si>
  <si>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</si>
  <si>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</si>
  <si>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</si>
  <si>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</si>
  <si>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</si>
  <si>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</si>
  <si>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</si>
  <si>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</si>
  <si>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</si>
  <si>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</si>
  <si>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</si>
  <si>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</si>
  <si>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</si>
  <si>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</si>
  <si>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</si>
  <si>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</si>
  <si>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</si>
  <si>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</si>
  <si>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</si>
  <si>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</si>
  <si>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</si>
  <si>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</si>
  <si>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</si>
  <si>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</si>
  <si>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</si>
  <si>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</si>
  <si>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</si>
  <si>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</si>
  <si>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</si>
  <si>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</si>
  <si>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</si>
  <si>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</si>
  <si>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</si>
  <si>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</si>
  <si>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</si>
  <si>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</si>
  <si>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</si>
  <si>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</si>
  <si>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</si>
  <si>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</si>
  <si>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</si>
  <si>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</si>
  <si>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</si>
  <si>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</si>
  <si>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</si>
  <si>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</si>
  <si>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</si>
  <si>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</si>
  <si>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</si>
  <si>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</si>
  <si>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</si>
  <si>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</si>
  <si>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</si>
  <si>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</si>
  <si>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</si>
  <si>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</si>
  <si>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</si>
  <si>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</si>
  <si>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</si>
  <si>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</si>
  <si>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</si>
  <si>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</si>
  <si>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</si>
  <si>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</si>
  <si>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</si>
  <si>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</si>
  <si>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</si>
  <si>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</si>
  <si>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</si>
  <si>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</si>
  <si>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</si>
  <si>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</si>
  <si>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</si>
  <si>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</si>
  <si>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</si>
  <si>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</si>
  <si>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</si>
  <si>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</si>
  <si>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</si>
  <si>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</si>
  <si>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</si>
  <si>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</si>
  <si>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</si>
  <si>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</si>
  <si>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</si>
  <si>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</si>
  <si>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</si>
  <si>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</si>
  <si>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</si>
  <si>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</si>
  <si>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</si>
  <si>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</si>
  <si>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</si>
  <si>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</si>
  <si>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</si>
  <si>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</si>
  <si>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</si>
  <si>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</si>
  <si>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</si>
  <si>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</si>
  <si>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</si>
  <si>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</si>
  <si>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</si>
  <si>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</si>
  <si>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</si>
  <si>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</si>
  <si>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</si>
  <si>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</si>
  <si>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</si>
  <si>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</si>
  <si>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</si>
  <si>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</si>
  <si>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</si>
  <si>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</si>
  <si>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</si>
  <si>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</si>
  <si>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</si>
  <si>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</si>
  <si>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</si>
  <si>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</si>
  <si>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</si>
  <si>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</si>
  <si>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</si>
  <si>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</si>
  <si>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</si>
  <si>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</si>
  <si>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</si>
  <si>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</si>
  <si>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</si>
  <si>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</si>
  <si>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</si>
  <si>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</si>
  <si>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</si>
  <si>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</si>
  <si>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</si>
  <si>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</si>
  <si>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</si>
  <si>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</si>
  <si>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</si>
  <si>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</si>
  <si>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</si>
  <si>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</si>
  <si>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</si>
  <si>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</si>
  <si>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</si>
  <si>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</si>
  <si>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</si>
  <si>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</si>
  <si>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</si>
  <si>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</si>
  <si>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</si>
  <si>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</si>
  <si>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</si>
  <si>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</si>
  <si>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</si>
  <si>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</si>
  <si>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</si>
  <si>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</si>
  <si>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</si>
  <si>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</si>
  <si>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</si>
  <si>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</si>
  <si>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</si>
  <si>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</si>
  <si>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</si>
  <si>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</si>
  <si>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</si>
  <si>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</si>
  <si>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</si>
  <si>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</si>
  <si>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</si>
  <si>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</si>
  <si>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</si>
  <si>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</si>
  <si>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</si>
  <si>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</si>
  <si>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</si>
  <si>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</si>
  <si>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</si>
  <si>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</si>
  <si>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</si>
  <si>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</si>
  <si>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</si>
  <si>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</si>
  <si>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</si>
  <si>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</si>
  <si>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</si>
  <si>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</si>
  <si>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</si>
  <si>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</si>
  <si>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</si>
  <si>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</si>
  <si>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</si>
  <si>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</si>
  <si>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</si>
  <si>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</si>
  <si>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</si>
  <si>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</si>
  <si>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</si>
  <si>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</si>
  <si>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</si>
  <si>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</si>
  <si>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</si>
  <si>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</si>
  <si>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</si>
  <si>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</si>
  <si>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</si>
  <si>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</si>
  <si>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</si>
  <si>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</si>
  <si>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</si>
  <si>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</si>
  <si>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</si>
  <si>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</si>
  <si>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</si>
  <si>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</si>
  <si>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</si>
  <si>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</si>
  <si>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</si>
  <si>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</si>
  <si>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</si>
  <si>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</si>
  <si>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</si>
  <si>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</si>
  <si>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</si>
  <si>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</si>
  <si>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</si>
  <si>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</si>
  <si>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</si>
  <si>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</si>
  <si>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</si>
  <si>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</si>
  <si>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</si>
  <si>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</si>
  <si>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</si>
  <si>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</si>
  <si>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</si>
  <si>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</si>
  <si>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</si>
  <si>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</si>
  <si>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</si>
  <si>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</si>
  <si>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</si>
  <si>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</si>
  <si>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</si>
  <si>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</si>
  <si>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</si>
  <si>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</si>
  <si>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</si>
  <si>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</si>
  <si>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</si>
  <si>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</si>
  <si>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</si>
  <si>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</si>
  <si>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</si>
  <si>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</si>
  <si>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</si>
  <si>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</si>
  <si>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</si>
  <si>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</si>
  <si>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</si>
  <si>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</si>
  <si>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</si>
  <si>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</si>
  <si>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</si>
  <si>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</si>
  <si>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</si>
  <si>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</si>
  <si>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</si>
  <si>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</si>
  <si>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</si>
  <si>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</si>
  <si>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</si>
  <si>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</si>
  <si>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</si>
  <si>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</si>
  <si>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</si>
  <si>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</si>
  <si>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</si>
  <si>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</si>
  <si>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</si>
  <si>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</si>
  <si>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</si>
  <si>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</si>
  <si>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</si>
  <si>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</si>
  <si>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</si>
  <si>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</si>
  <si>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</si>
  <si>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</si>
  <si>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</si>
  <si>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</si>
  <si>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</si>
  <si>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</si>
  <si>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</si>
  <si>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</si>
  <si>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</si>
  <si>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</si>
  <si>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</si>
  <si>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</si>
  <si>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</si>
  <si>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</si>
  <si>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</si>
  <si>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</si>
  <si>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</si>
  <si>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</si>
  <si>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</si>
  <si>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</si>
  <si>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</si>
  <si>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</si>
  <si>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</si>
  <si>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</si>
  <si>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</si>
  <si>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</si>
  <si>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</si>
  <si>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</si>
  <si>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</si>
  <si>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</si>
  <si>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</si>
  <si>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</si>
  <si>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</si>
  <si>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</si>
  <si>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</si>
  <si>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</si>
  <si>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</si>
  <si>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</si>
  <si>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</si>
  <si>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</si>
  <si>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</si>
  <si>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</si>
  <si>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</si>
  <si>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</si>
  <si>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</si>
  <si>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</si>
  <si>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</si>
  <si>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</si>
  <si>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</si>
  <si>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</si>
  <si>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</si>
  <si>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</si>
  <si>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</si>
  <si>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</si>
  <si>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</si>
  <si>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</si>
  <si>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</si>
  <si>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</si>
  <si>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</si>
  <si>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</si>
  <si>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</si>
  <si>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</si>
  <si>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</si>
  <si>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</si>
  <si>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</si>
  <si>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</si>
  <si>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</si>
  <si>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</si>
  <si>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</si>
  <si>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</si>
  <si>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</si>
  <si>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</si>
  <si>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</si>
  <si>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</si>
  <si>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</si>
  <si>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</si>
  <si>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</si>
  <si>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</si>
  <si>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</si>
  <si>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</si>
  <si>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</si>
  <si>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</si>
  <si>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</si>
  <si>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</si>
  <si>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</si>
  <si>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</si>
  <si>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</si>
  <si>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</si>
  <si>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</si>
  <si>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</si>
  <si>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</si>
  <si>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</si>
  <si>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</si>
  <si>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</si>
  <si>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</si>
  <si>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</si>
  <si>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</si>
  <si>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</si>
  <si>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</si>
  <si>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</si>
  <si>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</si>
  <si>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</si>
  <si>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</si>
  <si>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</si>
  <si>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</si>
  <si>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</si>
  <si>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</si>
  <si>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</si>
  <si>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</si>
  <si>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</si>
  <si>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</si>
  <si>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</si>
  <si>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</si>
  <si>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</si>
  <si>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</si>
  <si>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</si>
  <si>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</si>
  <si>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</si>
  <si>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</si>
  <si>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</si>
  <si>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</si>
  <si>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</si>
  <si>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</si>
  <si>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</si>
  <si>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</si>
  <si>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</si>
  <si>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</si>
  <si>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</si>
  <si>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</si>
  <si>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</si>
  <si>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</si>
  <si>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</si>
  <si>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</si>
  <si>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</si>
  <si>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</si>
  <si>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</si>
  <si>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</si>
  <si>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</si>
  <si>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</si>
  <si>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</si>
  <si>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</si>
  <si>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</si>
  <si>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</si>
  <si>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</si>
  <si>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</si>
  <si>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</si>
  <si>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</si>
  <si>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</si>
  <si>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</si>
  <si>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</si>
  <si>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</si>
  <si>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</si>
  <si>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</si>
  <si>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</si>
  <si>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</si>
  <si>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</si>
  <si>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</si>
  <si>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</si>
  <si>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</si>
  <si>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</si>
  <si>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</si>
  <si>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</si>
  <si>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</si>
  <si>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</si>
  <si>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</si>
  <si>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</si>
  <si>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</si>
  <si>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</si>
  <si>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</si>
  <si>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</si>
  <si>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</si>
  <si>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</si>
  <si>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</si>
  <si>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</si>
  <si>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</si>
  <si>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</si>
  <si>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</si>
  <si>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</si>
  <si>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</si>
  <si>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</si>
  <si>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</si>
  <si>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</si>
  <si>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</si>
  <si>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</si>
  <si>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</si>
  <si>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</si>
  <si>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</si>
  <si>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</si>
  <si>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</si>
  <si>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</si>
  <si>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</si>
  <si>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</si>
  <si>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</si>
  <si>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</si>
  <si>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</si>
  <si>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</si>
  <si>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</si>
  <si>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</si>
  <si>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</si>
  <si>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</si>
  <si>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</si>
  <si>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</si>
  <si>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</si>
  <si>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</si>
  <si>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</si>
  <si>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</si>
  <si>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</si>
  <si>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</si>
  <si>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</si>
  <si>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</si>
  <si>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</si>
  <si>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</si>
  <si>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</si>
  <si>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</si>
  <si>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</si>
  <si>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</si>
  <si>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</si>
  <si>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</si>
  <si>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</si>
  <si>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</si>
  <si>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</si>
  <si>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</si>
  <si>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</si>
  <si>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</si>
  <si>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</si>
  <si>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</si>
  <si>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</si>
  <si>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</si>
  <si>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</si>
  <si>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</si>
  <si>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</si>
  <si>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</si>
  <si>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</si>
  <si>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</si>
  <si>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</si>
  <si>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</si>
  <si>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</si>
  <si>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</si>
  <si>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</si>
  <si>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</si>
  <si>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</si>
  <si>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</si>
  <si>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</si>
  <si>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</si>
  <si>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</si>
  <si>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</si>
  <si>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</si>
  <si>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</si>
  <si>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</si>
  <si>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</si>
  <si>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</si>
  <si>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</si>
  <si>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</si>
  <si>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</si>
  <si>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</si>
  <si>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</si>
  <si>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</si>
  <si>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</si>
  <si>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</si>
  <si>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</si>
  <si>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</si>
  <si>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</si>
  <si>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</si>
  <si>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</si>
  <si>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</si>
  <si>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</si>
  <si>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</si>
  <si>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</si>
  <si>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</si>
  <si>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</si>
  <si>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</si>
  <si>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</si>
  <si>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</si>
  <si>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</si>
  <si>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</si>
  <si>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</si>
  <si>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</si>
  <si>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</si>
  <si>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</si>
  <si>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</si>
  <si>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</si>
  <si>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</si>
  <si>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</si>
  <si>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</si>
  <si>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</si>
  <si>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</si>
  <si>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</si>
  <si>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</si>
  <si>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</si>
  <si>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</si>
  <si>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</si>
  <si>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</si>
  <si>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</si>
  <si>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</si>
  <si>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</si>
  <si>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</si>
  <si>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</si>
  <si>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</si>
  <si>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</si>
  <si>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</si>
  <si>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</si>
  <si>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</si>
  <si>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</si>
  <si>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</si>
  <si>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</si>
  <si>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</si>
  <si>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</si>
  <si>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</si>
  <si>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</si>
  <si>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</si>
  <si>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</si>
  <si>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</si>
  <si>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</si>
  <si>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</si>
  <si>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</si>
  <si>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</si>
  <si>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</si>
  <si>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</si>
  <si>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</si>
  <si>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</si>
  <si>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</si>
  <si>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</si>
  <si>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</si>
  <si>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</si>
  <si>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</si>
  <si>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</si>
  <si>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</si>
  <si>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</si>
  <si>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</si>
  <si>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</si>
  <si>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</si>
  <si>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</si>
  <si>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</si>
  <si>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</si>
  <si>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</si>
  <si>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</si>
  <si>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</si>
  <si>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</si>
  <si>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</si>
  <si>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</si>
  <si>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</si>
  <si>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</si>
  <si>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</si>
  <si>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</si>
  <si>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</si>
  <si>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</si>
  <si>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</si>
  <si>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</si>
  <si>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</si>
  <si>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</si>
  <si>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</si>
  <si>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</si>
  <si>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</si>
  <si>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</si>
  <si>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</si>
  <si>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</si>
  <si>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</si>
  <si>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</si>
  <si>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</si>
  <si>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</si>
  <si>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</si>
  <si>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</si>
  <si>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</si>
  <si>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</si>
  <si>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</si>
  <si>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</si>
  <si>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</si>
  <si>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</si>
  <si>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</si>
  <si>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</si>
  <si>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</si>
  <si>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</si>
  <si>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</si>
  <si>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</si>
  <si>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</si>
  <si>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</si>
  <si>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</si>
  <si>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</si>
  <si>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</si>
  <si>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</si>
  <si>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</si>
  <si>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</si>
  <si>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</si>
  <si>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</si>
  <si>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</si>
  <si>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</si>
  <si>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</si>
  <si>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</si>
  <si>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</si>
  <si>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</si>
  <si>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</si>
  <si>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</si>
  <si>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</si>
  <si>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</si>
  <si>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</si>
  <si>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</si>
  <si>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</si>
  <si>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</si>
  <si>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</si>
  <si>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</si>
  <si>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</si>
  <si>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</si>
  <si>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</si>
  <si>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</si>
  <si>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</si>
  <si>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</si>
  <si>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</si>
  <si>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</si>
  <si>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</si>
  <si>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</si>
  <si>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</si>
  <si>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</si>
  <si>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</si>
  <si>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</si>
  <si>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</si>
  <si>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</si>
  <si>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</si>
  <si>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</si>
  <si>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</si>
  <si>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</si>
  <si>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</si>
  <si>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</si>
  <si>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</si>
  <si>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</si>
  <si>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</si>
  <si>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</si>
  <si>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</si>
  <si>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</si>
  <si>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</si>
  <si>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</si>
  <si>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</si>
  <si>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</si>
  <si>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</si>
  <si>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</si>
  <si>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</si>
  <si>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</si>
  <si>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</si>
  <si>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</si>
  <si>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</si>
  <si>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</si>
  <si>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</si>
  <si>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</si>
  <si>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</si>
  <si>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</si>
  <si>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</si>
  <si>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</si>
  <si>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</si>
  <si>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</si>
  <si>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</si>
  <si>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</si>
  <si>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</si>
  <si>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</si>
  <si>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</si>
  <si>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</si>
  <si>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</si>
  <si>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</si>
  <si>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</si>
  <si>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</si>
  <si>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</si>
  <si>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</si>
  <si>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</si>
  <si>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</si>
  <si>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</si>
  <si>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</si>
  <si>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</si>
  <si>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</si>
  <si>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</si>
  <si>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</si>
  <si>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</si>
  <si>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</si>
  <si>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</si>
  <si>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</si>
  <si>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</si>
  <si>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</si>
  <si>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</si>
  <si>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</si>
  <si>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</si>
  <si>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</si>
  <si>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</si>
  <si>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</si>
  <si>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</si>
  <si>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</si>
  <si>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</si>
  <si>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</si>
  <si>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</si>
  <si>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</si>
  <si>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</si>
  <si>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</si>
  <si>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</si>
  <si>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</si>
  <si>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</si>
  <si>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</si>
  <si>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</si>
  <si>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</si>
  <si>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</si>
  <si>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</si>
  <si>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</si>
  <si>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</si>
  <si>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</si>
  <si>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</si>
  <si>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</si>
  <si>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</si>
  <si>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</si>
  <si>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</si>
  <si>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</si>
  <si>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</si>
  <si>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</si>
  <si>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</si>
  <si>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</si>
  <si>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</si>
  <si>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</si>
  <si>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</si>
  <si>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</si>
  <si>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</si>
  <si>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</si>
  <si>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</si>
  <si>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</si>
  <si>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</si>
  <si>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</si>
  <si>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</si>
  <si>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</si>
  <si>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</si>
  <si>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</si>
  <si>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</si>
  <si>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</si>
  <si>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</si>
  <si>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</si>
  <si>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</si>
  <si>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</si>
  <si>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</si>
  <si>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</si>
  <si>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</si>
  <si>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</si>
  <si>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</si>
  <si>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</si>
  <si>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</si>
  <si>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</si>
  <si>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</si>
  <si>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</si>
  <si>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</si>
  <si>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</si>
  <si>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</si>
  <si>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</si>
  <si>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</si>
  <si>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</si>
  <si>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</si>
  <si>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</si>
  <si>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</si>
  <si>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</si>
  <si>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</si>
  <si>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</si>
  <si>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</si>
  <si>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</si>
  <si>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</si>
  <si>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</si>
  <si>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</si>
  <si>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</si>
  <si>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</si>
  <si>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</si>
  <si>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</si>
  <si>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</si>
  <si>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</si>
  <si>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</si>
  <si>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</si>
  <si>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</si>
  <si>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</si>
  <si>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</si>
  <si>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</si>
  <si>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</si>
  <si>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</si>
  <si>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</si>
  <si>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</si>
  <si>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</si>
  <si>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</si>
  <si>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</si>
  <si>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</si>
  <si>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</si>
  <si>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</si>
  <si>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</si>
  <si>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</si>
  <si>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</si>
  <si>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</si>
  <si>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</si>
  <si>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</si>
  <si>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</si>
  <si>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</si>
  <si>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</si>
  <si>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</si>
  <si>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</si>
  <si>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</si>
  <si>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</si>
  <si>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</si>
  <si>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</si>
  <si>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</si>
  <si>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</si>
  <si>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</si>
  <si>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</si>
  <si>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</si>
  <si>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</si>
  <si>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</si>
  <si>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</si>
  <si>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</si>
  <si>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</si>
  <si>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</si>
  <si>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</si>
  <si>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</si>
  <si>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</si>
  <si>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</si>
  <si>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</si>
  <si>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</si>
  <si>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</si>
  <si>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</si>
  <si>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</si>
  <si>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</si>
  <si>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</si>
  <si>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</si>
  <si>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</si>
  <si>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</si>
  <si>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</si>
  <si>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</si>
  <si>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</si>
  <si>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</si>
  <si>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</si>
  <si>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</si>
  <si>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</si>
  <si>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</si>
  <si>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</si>
  <si>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</si>
  <si>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</si>
  <si>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</si>
  <si>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</si>
  <si>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</si>
  <si>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</si>
  <si>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</si>
  <si>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</si>
  <si>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</si>
  <si>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</si>
  <si>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</si>
  <si>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</si>
  <si>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</si>
  <si>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</si>
  <si>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</si>
  <si>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</si>
  <si>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</si>
  <si>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</si>
  <si>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</si>
  <si>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</si>
  <si>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</si>
  <si>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</si>
  <si>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</si>
  <si>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</si>
  <si>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</si>
  <si>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</si>
  <si>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</si>
  <si>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</si>
  <si>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</si>
  <si>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</si>
  <si>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</si>
  <si>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</si>
  <si>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</si>
  <si>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</si>
  <si>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</si>
  <si>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</si>
  <si>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</si>
  <si>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</si>
  <si>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</si>
  <si>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</si>
  <si>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</si>
  <si>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</si>
  <si>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</si>
  <si>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</si>
  <si>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</si>
  <si>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</si>
  <si>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</si>
  <si>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</si>
  <si>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</si>
  <si>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</si>
  <si>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</si>
  <si>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</si>
  <si>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</si>
  <si>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</si>
  <si>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</si>
  <si>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</si>
  <si>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</si>
  <si>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</si>
  <si>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</si>
  <si>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</si>
  <si>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</si>
  <si>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</si>
  <si>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</si>
  <si>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</si>
  <si>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</si>
  <si>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</si>
  <si>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</si>
  <si>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</si>
  <si>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</si>
  <si>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</si>
  <si>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</si>
  <si>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</si>
  <si>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</si>
  <si>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</si>
  <si>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</si>
  <si>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</si>
  <si>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</si>
  <si>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</si>
  <si>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</si>
  <si>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</si>
  <si>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</si>
  <si>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</si>
  <si>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</si>
  <si>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</si>
  <si>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</si>
  <si>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</si>
  <si>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</si>
  <si>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</si>
  <si>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</si>
  <si>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</si>
  <si>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</si>
  <si>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</si>
  <si>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</si>
  <si>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</si>
  <si>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</si>
  <si>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</si>
  <si>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</si>
  <si>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</si>
  <si>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</si>
  <si>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</si>
  <si>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</si>
  <si>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</si>
  <si>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</si>
  <si>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</si>
  <si>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</si>
  <si>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</si>
  <si>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</si>
  <si>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</si>
  <si>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</si>
  <si>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</si>
  <si>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</si>
  <si>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</si>
  <si>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</si>
  <si>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</si>
  <si>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</si>
  <si>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</si>
  <si>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</si>
  <si>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</si>
  <si>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</si>
  <si>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</si>
  <si>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</si>
  <si>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</si>
  <si>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</si>
  <si>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</si>
  <si>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</si>
  <si>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</si>
  <si>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</si>
  <si>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</si>
  <si>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</si>
  <si>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</si>
  <si>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</si>
  <si>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</si>
  <si>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</si>
  <si>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</si>
  <si>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</si>
  <si>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</si>
  <si>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</si>
  <si>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</si>
  <si>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</si>
  <si>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</si>
  <si>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</si>
  <si>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</si>
  <si>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</si>
  <si>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</si>
  <si>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</si>
  <si>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</si>
  <si>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</si>
  <si>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</si>
  <si>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</si>
  <si>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</si>
  <si>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</si>
  <si>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</si>
  <si>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</si>
  <si>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</si>
  <si>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</si>
  <si>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</si>
  <si>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</si>
  <si>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</si>
  <si>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</si>
  <si>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</si>
  <si>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</si>
  <si>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</si>
  <si>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</si>
  <si>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</si>
  <si>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</si>
  <si>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</si>
  <si>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</si>
  <si>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</si>
  <si>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</si>
  <si>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</si>
  <si>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</si>
  <si>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</si>
  <si>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</si>
  <si>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</si>
  <si>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</si>
  <si>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</si>
  <si>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</si>
  <si>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</si>
  <si>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</si>
  <si>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</si>
  <si>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</si>
  <si>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</si>
  <si>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</si>
  <si>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</si>
  <si>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</si>
  <si>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</si>
  <si>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</si>
  <si>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</si>
  <si>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</si>
  <si>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</si>
  <si>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</si>
  <si>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</si>
  <si>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</si>
  <si>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</si>
  <si>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</si>
  <si>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</si>
  <si>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</si>
  <si>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</si>
  <si>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</si>
  <si>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</si>
  <si>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</si>
  <si>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</si>
  <si>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</si>
  <si>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</si>
  <si>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</si>
  <si>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</si>
  <si>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</si>
  <si>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</si>
  <si>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</si>
  <si>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</si>
  <si>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</si>
  <si>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</si>
  <si>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</si>
  <si>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</si>
  <si>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</si>
  <si>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</si>
  <si>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</si>
  <si>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</si>
  <si>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</si>
  <si>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</si>
  <si>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</si>
  <si>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</si>
  <si>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</si>
  <si>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</si>
  <si>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</si>
  <si>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</si>
  <si>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</si>
  <si>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</si>
  <si>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</si>
  <si>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</si>
  <si>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</si>
  <si>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</si>
  <si>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</si>
  <si>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</si>
  <si>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</si>
  <si>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</si>
  <si>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</si>
  <si>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</si>
  <si>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</si>
  <si>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</si>
  <si>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</si>
  <si>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</si>
  <si>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</si>
  <si>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</si>
  <si>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</si>
  <si>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</si>
  <si>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</si>
  <si>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</si>
  <si>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</si>
  <si>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</si>
  <si>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</si>
  <si>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</si>
  <si>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</si>
  <si>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</si>
  <si>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</si>
  <si>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</si>
  <si>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</si>
  <si>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</si>
  <si>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</si>
  <si>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</si>
  <si>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</si>
  <si>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</si>
  <si>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</si>
  <si>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</si>
  <si>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</si>
  <si>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</si>
  <si>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</si>
  <si>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</si>
  <si>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</si>
  <si>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</si>
  <si>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</si>
  <si>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</si>
  <si>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</si>
  <si>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</si>
  <si>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</si>
  <si>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</si>
  <si>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</si>
  <si>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</si>
  <si>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</si>
  <si>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</si>
  <si>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</si>
  <si>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</si>
  <si>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</si>
  <si>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</si>
  <si>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</si>
  <si>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</si>
  <si>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</si>
  <si>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</si>
  <si>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</si>
  <si>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</si>
  <si>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</si>
  <si>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</si>
  <si>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</si>
  <si>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</si>
  <si>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</si>
  <si>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</si>
  <si>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</si>
  <si>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</si>
  <si>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</si>
  <si>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</si>
  <si>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</si>
  <si>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</si>
  <si>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</si>
  <si>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</si>
  <si>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</si>
  <si>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</si>
  <si>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</si>
  <si>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</si>
  <si>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</si>
  <si>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</si>
  <si>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</si>
  <si>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</si>
  <si>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</si>
  <si>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</si>
  <si>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</si>
  <si>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</si>
  <si>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</si>
  <si>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</si>
  <si>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</si>
  <si>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</si>
  <si>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</si>
  <si>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</si>
  <si>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</si>
  <si>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</si>
  <si>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</si>
  <si>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</si>
  <si>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</si>
  <si>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</si>
  <si>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</si>
  <si>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</si>
  <si>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</si>
  <si>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</si>
  <si>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</si>
  <si>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</si>
  <si>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</si>
  <si>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</si>
  <si>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</si>
  <si>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</si>
  <si>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</si>
  <si>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</si>
  <si>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</si>
  <si>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</si>
  <si>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</si>
  <si>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</si>
  <si>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</si>
  <si>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</si>
  <si>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</si>
  <si>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</si>
  <si>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</si>
  <si>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</si>
  <si>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</si>
  <si>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</si>
  <si>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</si>
  <si>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</si>
  <si>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</si>
  <si>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</si>
  <si>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</si>
  <si>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</si>
  <si>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</si>
  <si>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</si>
  <si>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</si>
  <si>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</si>
  <si>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</si>
  <si>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</si>
  <si>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</si>
  <si>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</si>
  <si>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</si>
  <si>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</si>
  <si>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</si>
  <si>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</si>
  <si>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</si>
  <si>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</si>
  <si>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</si>
  <si>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</si>
  <si>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</si>
  <si>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</si>
  <si>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</si>
  <si>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</si>
  <si>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</si>
  <si>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</si>
  <si>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</si>
  <si>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</si>
  <si>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</si>
  <si>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</si>
  <si>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</si>
  <si>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</si>
  <si>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</si>
  <si>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</si>
  <si>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</si>
  <si>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</si>
  <si>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</si>
  <si>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</si>
  <si>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</si>
  <si>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</si>
  <si>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</si>
  <si>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</si>
  <si>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</si>
  <si>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</si>
  <si>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</si>
  <si>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</si>
  <si>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</si>
  <si>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</si>
  <si>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</si>
  <si>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</si>
  <si>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</si>
  <si>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</si>
  <si>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</si>
  <si>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</si>
  <si>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</si>
  <si>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</si>
  <si>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</si>
  <si>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</si>
  <si>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</si>
  <si>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</si>
  <si>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</si>
  <si>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</si>
  <si>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</si>
  <si>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</si>
  <si>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</si>
  <si>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</si>
  <si>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</si>
  <si>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</si>
  <si>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</si>
  <si>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</si>
  <si>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</si>
  <si>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</si>
  <si>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</si>
  <si>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</si>
  <si>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</si>
  <si>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</si>
  <si>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</si>
  <si>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</si>
  <si>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</si>
  <si>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</si>
  <si>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</si>
  <si>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</si>
  <si>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</si>
  <si>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</si>
  <si>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</si>
  <si>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</si>
  <si>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</si>
  <si>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</si>
  <si>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</si>
  <si>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</si>
  <si>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</si>
  <si>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</si>
  <si>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</si>
  <si>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</si>
  <si>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</si>
  <si>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</si>
  <si>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</si>
  <si>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</si>
  <si>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</si>
  <si>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</si>
  <si>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</si>
  <si>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</si>
  <si>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</si>
  <si>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</si>
  <si>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</si>
  <si>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</si>
  <si>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</si>
  <si>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</si>
  <si>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</si>
  <si>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</si>
  <si>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</si>
  <si>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</si>
  <si>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</si>
  <si>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</si>
  <si>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</si>
  <si>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</si>
  <si>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</si>
  <si>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</si>
  <si>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</si>
  <si>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</si>
  <si>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</si>
  <si>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</si>
  <si>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</si>
  <si>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</si>
  <si>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</si>
  <si>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</si>
  <si>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</si>
  <si>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</si>
  <si>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</si>
  <si>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</si>
  <si>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</si>
  <si>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</si>
  <si>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</si>
  <si>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</si>
  <si>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</si>
  <si>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</si>
  <si>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</si>
  <si>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</si>
  <si>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</si>
  <si>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</si>
  <si>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</si>
  <si>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</si>
  <si>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</si>
  <si>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</si>
  <si>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</si>
  <si>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</si>
  <si>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</si>
  <si>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</si>
  <si>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</si>
  <si>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</si>
  <si>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</si>
  <si>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</si>
  <si>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</si>
  <si>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</si>
  <si>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</si>
  <si>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</si>
  <si>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</si>
  <si>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</si>
  <si>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</si>
  <si>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</si>
  <si>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</si>
  <si>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</si>
  <si>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</si>
  <si>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</si>
  <si>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</si>
  <si>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</si>
  <si>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</si>
  <si>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</si>
  <si>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</si>
  <si>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</si>
  <si>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</si>
  <si>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</si>
  <si>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</si>
  <si>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</si>
  <si>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</si>
  <si>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</si>
  <si>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</si>
  <si>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</si>
  <si>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</si>
  <si>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</si>
  <si>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</si>
  <si>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</si>
  <si>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</si>
  <si>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</si>
  <si>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</si>
  <si>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</si>
  <si>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</si>
  <si>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</si>
  <si>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</si>
  <si>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</si>
  <si>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</si>
  <si>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</si>
  <si>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</si>
  <si>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</si>
  <si>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</si>
  <si>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</si>
  <si>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</si>
  <si>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</si>
  <si>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</si>
  <si>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</si>
  <si>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</si>
  <si>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</si>
  <si>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</si>
  <si>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</si>
  <si>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</si>
  <si>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</si>
  <si>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</si>
  <si>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</si>
  <si>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</si>
  <si>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</si>
  <si>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</si>
  <si>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</si>
  <si>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</si>
  <si>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</si>
  <si>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</si>
  <si>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</si>
  <si>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</si>
  <si>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</si>
  <si>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</si>
  <si>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</si>
  <si>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</si>
  <si>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</si>
  <si>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</si>
  <si>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</si>
  <si>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</si>
  <si>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</si>
  <si>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</si>
  <si>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</si>
  <si>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</si>
  <si>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</si>
  <si>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</si>
  <si>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</si>
  <si>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</si>
  <si>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</si>
  <si>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</si>
  <si>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</si>
  <si>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</si>
  <si>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</si>
  <si>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</si>
  <si>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</si>
  <si>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</si>
  <si>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</si>
  <si>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</si>
  <si>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</si>
  <si>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</si>
  <si>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</si>
  <si>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</si>
  <si>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</si>
  <si>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</si>
  <si>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</si>
  <si>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</si>
  <si>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</si>
  <si>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</si>
  <si>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</si>
  <si>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</si>
  <si>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</si>
  <si>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</si>
  <si>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</si>
  <si>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</si>
  <si>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</si>
  <si>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</si>
  <si>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</si>
  <si>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</si>
  <si>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</si>
  <si>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</si>
  <si>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</si>
  <si>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</si>
  <si>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</si>
  <si>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</si>
  <si>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</si>
  <si>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</si>
  <si>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</si>
  <si>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</si>
  <si>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</si>
  <si>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</si>
  <si>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</si>
  <si>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</si>
  <si>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</si>
  <si>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</si>
  <si>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</si>
  <si>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</si>
  <si>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</si>
  <si>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</si>
  <si>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</si>
  <si>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</si>
  <si>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</si>
  <si>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</si>
  <si>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</si>
  <si>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</si>
  <si>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</si>
  <si>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</si>
  <si>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</si>
  <si>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</si>
  <si>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</si>
  <si>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</si>
  <si>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</si>
  <si>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</si>
  <si>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</si>
  <si>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</si>
  <si>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</si>
  <si>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</si>
  <si>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</si>
  <si>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</si>
  <si>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</si>
  <si>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</si>
  <si>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</si>
  <si>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</si>
  <si>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</si>
  <si>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</si>
  <si>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</si>
  <si>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</si>
  <si>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</si>
  <si>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</si>
  <si>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</si>
  <si>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</si>
  <si>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</si>
  <si>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</si>
  <si>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</si>
  <si>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</si>
  <si>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</si>
  <si>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</si>
  <si>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</si>
  <si>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</si>
  <si>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</si>
  <si>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</si>
  <si>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</si>
  <si>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</si>
  <si>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</si>
  <si>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</si>
  <si>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</si>
  <si>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</si>
  <si>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</si>
  <si>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</si>
  <si>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</si>
  <si>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</si>
  <si>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</si>
  <si>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</si>
  <si>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</si>
  <si>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</si>
  <si>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</si>
  <si>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</si>
  <si>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</si>
  <si>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</si>
  <si>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</si>
  <si>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</si>
  <si>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</si>
  <si>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</si>
  <si>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</si>
  <si>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</si>
  <si>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</si>
  <si>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</si>
  <si>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</si>
  <si>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</si>
  <si>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</si>
  <si>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</si>
  <si>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</si>
  <si>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</si>
  <si>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</si>
  <si>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</si>
  <si>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</si>
  <si>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</si>
  <si>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</si>
  <si>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</si>
  <si>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</si>
  <si>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</si>
  <si>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</si>
  <si>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</si>
  <si>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</si>
  <si>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</si>
  <si>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</si>
  <si>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</si>
  <si>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</si>
  <si>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</si>
  <si>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</si>
  <si>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</si>
  <si>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</si>
  <si>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</si>
  <si>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</si>
  <si>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</si>
  <si>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</si>
  <si>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</si>
  <si>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</si>
  <si>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</si>
  <si>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</si>
  <si>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</si>
  <si>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</si>
  <si>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</si>
  <si>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</si>
  <si>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</si>
  <si>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</si>
  <si>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</si>
  <si>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</si>
  <si>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</si>
  <si>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</si>
  <si>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</si>
  <si>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</si>
  <si>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</si>
  <si>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</si>
  <si>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</si>
  <si>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</si>
  <si>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</si>
  <si>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</si>
  <si>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</si>
  <si>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</si>
  <si>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</si>
  <si>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</si>
  <si>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</si>
  <si>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</si>
  <si>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</si>
  <si>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</si>
  <si>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</si>
  <si>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</si>
  <si>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</si>
  <si>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</si>
  <si>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</si>
  <si>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</si>
  <si>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</si>
  <si>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</si>
  <si>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</si>
  <si>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</si>
  <si>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</si>
  <si>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</si>
  <si>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</si>
  <si>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</si>
  <si>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</si>
  <si>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</si>
  <si>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</si>
  <si>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</si>
  <si>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</si>
  <si>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</si>
  <si>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</si>
  <si>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</si>
  <si>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</si>
  <si>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</si>
  <si>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</si>
  <si>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</si>
  <si>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</si>
  <si>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</si>
  <si>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</si>
  <si>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</si>
  <si>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</si>
  <si>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</si>
  <si>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</si>
  <si>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</si>
  <si>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</si>
  <si>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</si>
  <si>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</si>
  <si>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</si>
  <si>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</si>
  <si>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</si>
  <si>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</si>
  <si>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</si>
  <si>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</si>
  <si>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</si>
  <si>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</si>
  <si>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</si>
  <si>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</si>
  <si>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</si>
  <si>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</si>
  <si>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</si>
  <si>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</si>
  <si>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</si>
  <si>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</si>
  <si>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</si>
  <si>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</si>
  <si>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</si>
  <si>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</si>
  <si>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</si>
  <si>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</si>
  <si>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</si>
  <si>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</si>
  <si>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</si>
  <si>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</si>
  <si>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</si>
  <si>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</si>
  <si>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</si>
  <si>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</si>
  <si>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</si>
  <si>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</si>
  <si>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</si>
  <si>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</si>
  <si>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</si>
  <si>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</si>
  <si>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</si>
  <si>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</si>
  <si>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</si>
  <si>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</si>
  <si>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</si>
  <si>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</si>
  <si>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</si>
  <si>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</si>
  <si>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</si>
  <si>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</si>
  <si>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</si>
  <si>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</si>
  <si>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</si>
  <si>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</si>
  <si>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</si>
  <si>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</si>
  <si>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</si>
  <si>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</si>
  <si>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</si>
  <si>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</si>
  <si>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</si>
  <si>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</si>
  <si>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</si>
  <si>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</si>
  <si>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</si>
  <si>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</si>
  <si>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</si>
  <si>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</si>
  <si>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</si>
  <si>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</si>
  <si>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</si>
  <si>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</si>
  <si>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</si>
  <si>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</si>
  <si>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</si>
  <si>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</si>
  <si>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</si>
  <si>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</si>
  <si>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</si>
  <si>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</si>
  <si>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</si>
  <si>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</si>
  <si>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</si>
  <si>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</si>
  <si>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</si>
  <si>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</si>
  <si>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</si>
  <si>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</si>
  <si>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</si>
  <si>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</si>
  <si>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</si>
  <si>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</si>
  <si>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</si>
  <si>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</si>
  <si>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</si>
  <si>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</si>
  <si>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</si>
  <si>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</si>
  <si>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</si>
  <si>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</si>
  <si>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</si>
  <si>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</si>
  <si>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</si>
  <si>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</si>
  <si>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</si>
  <si>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</si>
  <si>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</si>
  <si>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</si>
  <si>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</si>
  <si>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</si>
  <si>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</si>
  <si>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</si>
  <si>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</si>
  <si>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</si>
  <si>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</si>
  <si>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</si>
  <si>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</si>
  <si>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</si>
  <si>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</si>
  <si>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</si>
  <si>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</si>
  <si>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</si>
  <si>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</si>
  <si>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</si>
  <si>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</si>
  <si>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</si>
  <si>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</si>
  <si>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</si>
  <si>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</si>
  <si>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</si>
  <si>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</si>
  <si>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</si>
  <si>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</si>
  <si>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</si>
  <si>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</si>
  <si>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</si>
  <si>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</si>
  <si>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</si>
  <si>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</si>
  <si>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</si>
  <si>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</si>
  <si>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</si>
  <si>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</si>
  <si>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</si>
  <si>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</si>
  <si>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</si>
  <si>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</si>
  <si>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</si>
  <si>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</si>
  <si>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</si>
  <si>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</si>
  <si>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</si>
  <si>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</si>
  <si>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</si>
  <si>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</si>
  <si>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</si>
  <si>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</si>
  <si>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</si>
  <si>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</si>
  <si>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</si>
  <si>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</si>
  <si>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</si>
  <si>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</si>
  <si>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</si>
  <si>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</si>
  <si>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</si>
  <si>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</si>
  <si>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</si>
  <si>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</si>
  <si>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</si>
  <si>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</si>
  <si>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</si>
  <si>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</si>
  <si>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</si>
  <si>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</si>
  <si>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</si>
  <si>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</si>
  <si>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</si>
  <si>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</si>
  <si>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</si>
  <si>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</si>
  <si>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</si>
  <si>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</si>
  <si>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</si>
  <si>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</si>
  <si>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</si>
  <si>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</si>
  <si>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</si>
  <si>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</si>
  <si>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</si>
  <si>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</si>
  <si>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</si>
  <si>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</si>
  <si>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</si>
  <si>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</si>
  <si>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</si>
  <si>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</si>
  <si>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</si>
  <si>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</si>
  <si>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</si>
  <si>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</si>
  <si>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</si>
  <si>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</si>
  <si>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</si>
  <si>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</si>
  <si>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</si>
  <si>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</si>
  <si>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</si>
  <si>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</si>
  <si>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</si>
  <si>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</si>
  <si>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</si>
  <si>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</si>
  <si>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</si>
  <si>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</si>
  <si>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</si>
  <si>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</si>
  <si>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</si>
  <si>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</si>
  <si>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</si>
  <si>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</si>
  <si>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</si>
  <si>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</si>
  <si>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</si>
  <si>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</si>
  <si>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</si>
  <si>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</si>
  <si>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</si>
  <si>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</si>
  <si>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</si>
  <si>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</si>
  <si>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</si>
  <si>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</si>
  <si>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</si>
  <si>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</si>
  <si>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</si>
  <si>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</si>
  <si>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</si>
  <si>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</si>
  <si>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</si>
  <si>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</si>
  <si>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</si>
  <si>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</si>
  <si>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</si>
  <si>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</si>
  <si>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</si>
  <si>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</si>
  <si>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</si>
  <si>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</si>
  <si>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</si>
  <si>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</si>
  <si>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</si>
  <si>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</si>
  <si>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</si>
  <si>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</si>
  <si>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</si>
  <si>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</si>
  <si>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</si>
  <si>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</si>
  <si>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</si>
  <si>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</si>
  <si>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</si>
  <si>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</si>
  <si>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</si>
  <si>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</si>
  <si>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</si>
  <si>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</si>
  <si>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</si>
  <si>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</si>
  <si>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</si>
  <si>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</si>
  <si>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</si>
  <si>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</si>
  <si>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</si>
  <si>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</si>
  <si>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</si>
  <si>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</si>
  <si>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</si>
  <si>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</si>
  <si>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</si>
  <si>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</si>
  <si>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</si>
  <si>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</si>
  <si>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</si>
  <si>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</si>
  <si>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</si>
  <si>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</si>
  <si>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</si>
  <si>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</si>
  <si>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</si>
  <si>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</si>
  <si>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</si>
  <si>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</si>
  <si>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</si>
  <si>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</si>
  <si>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</si>
  <si>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</si>
  <si>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</si>
  <si>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</si>
  <si>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</si>
  <si>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</si>
  <si>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</si>
  <si>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</si>
  <si>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</si>
  <si>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</si>
  <si>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</si>
  <si>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</si>
  <si>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</si>
  <si>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</si>
  <si>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</si>
  <si>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</si>
  <si>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</si>
  <si>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</si>
  <si>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</si>
  <si>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</si>
  <si>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</si>
  <si>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</si>
  <si>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</si>
  <si>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</si>
  <si>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</si>
  <si>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</si>
  <si>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</si>
  <si>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</si>
  <si>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</si>
  <si>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</si>
  <si>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</si>
  <si>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</si>
  <si>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</si>
  <si>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</si>
  <si>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</si>
  <si>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</si>
  <si>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</si>
  <si>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</si>
  <si>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</si>
  <si>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</si>
  <si>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</si>
  <si>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</si>
  <si>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</si>
  <si>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</si>
  <si>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</si>
  <si>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</si>
  <si>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</si>
  <si>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</si>
  <si>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</si>
  <si>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</si>
  <si>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</si>
  <si>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</si>
  <si>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</si>
  <si>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</si>
  <si>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</si>
  <si>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</si>
  <si>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</si>
  <si>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</si>
  <si>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</si>
  <si>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</si>
  <si>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</si>
  <si>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</si>
  <si>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</si>
  <si>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</si>
  <si>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</si>
  <si>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</si>
  <si>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</si>
  <si>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</si>
  <si>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</si>
  <si>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</si>
  <si>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</si>
  <si>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</si>
  <si>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</si>
  <si>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</si>
  <si>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</si>
  <si>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</si>
  <si>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</si>
  <si>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</si>
  <si>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</si>
  <si>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</si>
  <si>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</si>
  <si>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</si>
  <si>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</si>
  <si>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</si>
  <si>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</si>
  <si>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</si>
  <si>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</si>
  <si>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</si>
  <si>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</si>
  <si>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</si>
  <si>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</si>
  <si>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</si>
  <si>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</si>
  <si>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</si>
  <si>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</si>
  <si>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</si>
  <si>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</si>
  <si>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</si>
  <si>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</si>
  <si>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</si>
  <si>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</si>
  <si>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</si>
  <si>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</si>
  <si>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</si>
  <si>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</si>
  <si>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</si>
  <si>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</si>
  <si>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</si>
  <si>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</si>
  <si>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</si>
  <si>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</si>
  <si>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</si>
  <si>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</si>
  <si>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</si>
  <si>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</si>
  <si>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</si>
  <si>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</si>
  <si>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</si>
  <si>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</si>
  <si>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</si>
  <si>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</si>
  <si>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</si>
  <si>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</si>
  <si>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</si>
  <si>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</si>
  <si>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</si>
  <si>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</si>
  <si>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</si>
  <si>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</si>
  <si>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</si>
  <si>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</si>
  <si>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</si>
  <si>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</si>
  <si>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</si>
  <si>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</si>
  <si>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</si>
  <si>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</si>
  <si>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</si>
  <si>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</si>
  <si>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</si>
  <si>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</si>
  <si>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</si>
  <si>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</si>
  <si>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</si>
  <si>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</si>
  <si>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</si>
  <si>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</si>
  <si>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</si>
  <si>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</si>
  <si>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</si>
  <si>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</si>
  <si>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</si>
  <si>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</si>
  <si>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</si>
  <si>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</si>
  <si>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</si>
  <si>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</si>
  <si>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</si>
  <si>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</si>
  <si>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</si>
  <si>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</si>
  <si>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</si>
  <si>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</si>
  <si>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</si>
  <si>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</si>
  <si>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</si>
  <si>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</si>
  <si>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</si>
  <si>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</si>
  <si>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</si>
  <si>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</si>
  <si>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</si>
  <si>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</si>
  <si>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</si>
  <si>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</si>
  <si>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</si>
  <si>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</si>
  <si>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</si>
  <si>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</si>
  <si>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</si>
  <si>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</si>
  <si>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</si>
  <si>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</si>
  <si>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</si>
  <si>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</si>
  <si>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</si>
  <si>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</si>
  <si>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</si>
  <si>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</si>
  <si>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</si>
  <si>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</si>
  <si>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</si>
  <si>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</si>
  <si>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</si>
  <si>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</si>
  <si>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</si>
  <si>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</si>
  <si>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</si>
  <si>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</si>
  <si>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</si>
  <si>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</si>
  <si>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</si>
  <si>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</si>
  <si>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</si>
  <si>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</si>
  <si>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</si>
  <si>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</si>
  <si>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</si>
  <si>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</si>
  <si>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</si>
  <si>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</si>
  <si>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</si>
  <si>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</si>
  <si>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</si>
  <si>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</si>
  <si>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</si>
  <si>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</si>
  <si>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</si>
  <si>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</si>
  <si>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</si>
  <si>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</si>
  <si>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</si>
  <si>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</si>
  <si>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</si>
  <si>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</si>
  <si>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</si>
  <si>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</si>
  <si>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</si>
  <si>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</si>
  <si>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</si>
  <si>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</si>
  <si>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</si>
  <si>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</si>
  <si>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</si>
  <si>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</si>
  <si>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</si>
  <si>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</si>
  <si>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</si>
  <si>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</si>
  <si>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</si>
  <si>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</si>
  <si>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</si>
  <si>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</si>
  <si>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</si>
  <si>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</si>
  <si>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</si>
  <si>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</si>
  <si>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</si>
  <si>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</si>
  <si>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</si>
  <si>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</si>
  <si>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</si>
  <si>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</si>
  <si>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</si>
  <si>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</si>
  <si>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</si>
  <si>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</si>
  <si>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</si>
  <si>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</si>
  <si>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</si>
  <si>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</si>
  <si>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</si>
  <si>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</si>
  <si>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</si>
  <si>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</si>
  <si>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</si>
  <si>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</si>
  <si>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</si>
  <si>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</si>
  <si>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</si>
  <si>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</si>
  <si>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</si>
  <si>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</si>
  <si>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</si>
  <si>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</si>
  <si>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</si>
  <si>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</si>
  <si>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</si>
  <si>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</si>
  <si>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</si>
  <si>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</si>
  <si>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</si>
  <si>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</si>
  <si>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</si>
  <si>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</si>
  <si>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</si>
  <si>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</si>
  <si>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</si>
  <si>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</si>
  <si>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</si>
  <si>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</si>
  <si>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</si>
  <si>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</si>
  <si>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</si>
  <si>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</si>
  <si>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</si>
  <si>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</si>
  <si>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</si>
  <si>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</si>
  <si>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</si>
  <si>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</si>
  <si>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</si>
  <si>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</si>
  <si>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</si>
  <si>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</si>
  <si>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</si>
  <si>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</si>
  <si>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</si>
  <si>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</si>
  <si>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</si>
  <si>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</si>
  <si>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</si>
  <si>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</si>
  <si>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</si>
  <si>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</si>
  <si>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</si>
  <si>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</si>
  <si>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</si>
  <si>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</si>
  <si>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</si>
  <si>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</si>
  <si>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</si>
  <si>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</si>
  <si>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</si>
  <si>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</si>
  <si>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</si>
  <si>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</si>
  <si>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</si>
  <si>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</si>
  <si>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</si>
  <si>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</si>
  <si>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</si>
  <si>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</si>
  <si>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</si>
  <si>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</si>
  <si>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</si>
  <si>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</si>
  <si>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</si>
  <si>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</si>
  <si>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</si>
  <si>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</si>
  <si>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</si>
  <si>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</si>
  <si>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</si>
  <si>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</si>
  <si>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</si>
  <si>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</si>
  <si>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</si>
  <si>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</si>
  <si>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</si>
  <si>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</si>
  <si>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</si>
  <si>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</si>
  <si>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</si>
  <si>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</si>
  <si>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</si>
  <si>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</si>
  <si>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</si>
  <si>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</si>
  <si>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</si>
  <si>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</si>
  <si>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</si>
  <si>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</si>
  <si>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</si>
  <si>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</si>
  <si>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</si>
  <si>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</si>
  <si>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</si>
  <si>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</si>
  <si>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</si>
  <si>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</si>
  <si>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</si>
  <si>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</si>
  <si>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</si>
  <si>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</si>
  <si>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</si>
  <si>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</si>
  <si>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</si>
  <si>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</si>
  <si>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</si>
  <si>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</si>
  <si>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</si>
  <si>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</si>
  <si>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</si>
  <si>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</si>
  <si>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</si>
  <si>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</si>
  <si>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</si>
  <si>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</si>
  <si>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</si>
  <si>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</si>
  <si>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</si>
  <si>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</si>
  <si>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</si>
  <si>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</si>
  <si>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</si>
  <si>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</si>
  <si>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</si>
  <si>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</si>
  <si>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</si>
  <si>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</si>
  <si>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</si>
  <si>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</si>
  <si>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</si>
  <si>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</si>
  <si>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</si>
  <si>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</si>
  <si>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</si>
  <si>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</si>
  <si>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</si>
  <si>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</si>
  <si>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</si>
  <si>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</si>
  <si>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</si>
  <si>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</si>
  <si>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</si>
  <si>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</si>
  <si>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</si>
  <si>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</si>
  <si>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</si>
  <si>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</si>
  <si>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</si>
  <si>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</si>
  <si>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</si>
  <si>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</si>
  <si>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</si>
  <si>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</si>
  <si>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</si>
  <si>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</si>
  <si>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</si>
  <si>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</si>
  <si>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</si>
  <si>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</si>
  <si>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</si>
  <si>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</si>
  <si>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</si>
  <si>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</si>
  <si>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</si>
  <si>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</si>
  <si>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</si>
  <si>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</si>
  <si>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</si>
  <si>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</si>
  <si>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</si>
  <si>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</si>
  <si>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</si>
  <si>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</si>
  <si>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</si>
  <si>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</si>
  <si>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</si>
  <si>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</si>
  <si>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</si>
  <si>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</si>
  <si>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</si>
  <si>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</si>
  <si>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</si>
  <si>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</si>
  <si>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</si>
  <si>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</si>
  <si>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</si>
  <si>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</si>
  <si>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</si>
  <si>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</si>
  <si>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</si>
  <si>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</si>
  <si>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</si>
  <si>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</si>
  <si>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</si>
  <si>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</si>
  <si>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</si>
  <si>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</si>
  <si>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</si>
  <si>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</si>
  <si>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</si>
  <si>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</si>
  <si>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</si>
  <si>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</si>
  <si>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</si>
  <si>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</si>
  <si>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</si>
  <si>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</si>
  <si>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</si>
  <si>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</si>
  <si>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</si>
  <si>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</si>
  <si>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</si>
  <si>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</si>
  <si>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</si>
  <si>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</si>
  <si>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</si>
  <si>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</si>
  <si>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</si>
  <si>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</si>
  <si>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</si>
  <si>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</si>
  <si>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</si>
  <si>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</si>
  <si>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</si>
  <si>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</si>
  <si>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</si>
  <si>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</si>
  <si>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</si>
  <si>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</si>
  <si>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</si>
  <si>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</si>
  <si>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</si>
  <si>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</si>
  <si>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</si>
  <si>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</si>
  <si>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</si>
  <si>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</si>
  <si>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</si>
  <si>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</si>
  <si>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</si>
  <si>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</si>
  <si>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</si>
  <si>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</si>
  <si>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</si>
  <si>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</si>
  <si>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</si>
  <si>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</si>
  <si>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</si>
  <si>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</si>
  <si>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</si>
  <si>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</si>
  <si>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</si>
  <si>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</si>
  <si>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</si>
  <si>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</si>
  <si>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</si>
  <si>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</si>
  <si>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</si>
  <si>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</si>
  <si>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</si>
  <si>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</si>
  <si>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</si>
  <si>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</si>
  <si>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</si>
  <si>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</si>
  <si>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</si>
  <si>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</si>
  <si>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</si>
  <si>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</si>
  <si>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</si>
  <si>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</si>
  <si>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</si>
  <si>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</si>
  <si>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</si>
  <si>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</si>
  <si>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</si>
  <si>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</si>
  <si>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</si>
  <si>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access issue at  Night, due to site Located Inside Desert and we’ll send EM team at Morning to check this issue </t>
  </si>
  <si>
    <t>PCM-20251011-00002052</t>
  </si>
  <si>
    <t>ETA 30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</si>
  <si>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</si>
  <si>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</si>
  <si>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</si>
  <si>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</si>
  <si>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</si>
  <si>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</si>
  <si>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</si>
  <si>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</si>
  <si>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</si>
  <si>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</si>
  <si>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</si>
  <si>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</si>
  <si>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</si>
  <si>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</si>
  <si>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</si>
  <si>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90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</si>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</sst>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tabSelected="1" workbookViewId="0">
      <selection activeCell="A4" sqref="A4:XFD4"/>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279.0007972222229</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0.88867916666640667</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c r="B4" s="139" t="str">
        <f>IFERROR(VLOOKUP(D4,DB!A:K,11,0),"")</f>
        <v/>
      </c>
      <c r="C4" s="139"/>
      <c r="D4" s="139"/>
      <c r="E4" s="140"/>
      <c r="F4" s="141"/>
      <c r="G4" s="142">
        <f ca="1">IFERROR(NOW()-F4,"")</f>
        <v>45941.949223148149</v>
      </c>
      <c r="H4" s="141"/>
      <c r="I4" s="139" t="str">
        <f>IFERROR(VLOOKUP(D4,DB!A:F,6,0),"")</f>
        <v/>
      </c>
      <c r="J4" s="62" t="str">
        <f>IFERROR(VLOOKUP(D4,DB!A:G,7,0),"")</f>
        <v/>
      </c>
      <c r="K4" s="143"/>
      <c r="L4" s="144" t="str">
        <f>IFERROR(VLOOKUP(D4,DB!A:I,9,0),"")</f>
        <v/>
      </c>
      <c r="M4" s="67"/>
      <c r="N4" s="67"/>
      <c r="O4" s="67"/>
    </row>
    <row r="5" spans="1:15" ht="15" customHeight="1">
      <c r="A5" s="138"/>
      <c r="B5" s="139" t="str">
        <f>IFERROR(VLOOKUP(D5,DB!A:K,11,0),"")</f>
        <v/>
      </c>
      <c r="C5" s="139"/>
      <c r="D5" s="139"/>
      <c r="E5" s="140"/>
      <c r="F5" s="141"/>
      <c r="G5" s="142">
        <f ca="1">IFERROR(NOW()-F5,"")</f>
        <v>45941.949223148149</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45941.949223148149</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45941.949223148149</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45941.949223148149</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45941.949223148149</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45941.949223148149</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45941.949223148149</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45941.949223148149</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45941.949223148149</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45941.949223148149</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45941.949223148149</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45941.949223148149</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45941.949223148149</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45941.949223148149</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45941.949223148149</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45941.949223148149</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45941.949223148149</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45941.949223148149</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45941.949223148149</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45941.949223148149</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45941.949223148149</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45941.949223148149</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45941.949223148149</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45941.949223148149</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45941.949223148149</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45941.949223148149</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45941.949223148149</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45941.949223148149</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45941.949223148149</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45941.949223148149</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45941.949223148149</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45941.949223148149</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45941.949223148149</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45941.949223148149</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45941.949223148149</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45941.949223148149</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45941.949223148149</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45941.949223148149</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45941.949223148149</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45941.949223148149</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45941.949223148149</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45941.949223148149</v>
      </c>
      <c r="H46" s="141"/>
      <c r="I46" s="139" t="str">
        <f>IFERROR(VLOOKUP(D46,DB!A:F,6,0),"")</f>
        <v/>
      </c>
      <c r="J46" s="62" t="str">
        <f>IFERROR(VLOOKUP(D46,DB!A:G,7,0),"")</f>
        <v/>
      </c>
      <c r="K46" s="143"/>
      <c r="L46" s="144" t="str">
        <f>IFERROR(VLOOKUP(D46,DB!A:I,9,0),"")</f>
        <v/>
      </c>
      <c r="M46" s="67"/>
      <c r="N46" s="67"/>
      <c r="O46" s="67"/>
    </row>
  </sheetData>
  <customSheetViews>
    <customSheetView guid="{F6042A99-DD27-4453-835D-0834D95730CC}" filter="1" showAutoFilter="1">
      <pageMargins left="0" right="0" top="0" bottom="0" header="0" footer="0"/>
      <autoFilter ref="B1:M1" xr:uid="{29EAC890-D1F2-4715-AA27-78E6DB766FCC}"/>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38969</v>
      </c>
      <c r="N1" s="92" t="s">
        <v>38970</v>
      </c>
      <c r="O1" s="92" t="s">
        <v>38971</v>
      </c>
      <c r="P1" s="92" t="s">
        <v>38972</v>
      </c>
      <c r="Q1" s="92" t="s">
        <v>38973</v>
      </c>
      <c r="R1" s="92" t="s">
        <v>38974</v>
      </c>
      <c r="S1" s="92" t="s">
        <v>38975</v>
      </c>
      <c r="T1" s="92" t="s">
        <v>38976</v>
      </c>
      <c r="U1" s="92" t="s">
        <v>38977</v>
      </c>
      <c r="V1" s="92" t="s">
        <v>38978</v>
      </c>
      <c r="W1" s="92" t="s">
        <v>38979</v>
      </c>
      <c r="X1" s="92" t="s">
        <v>38980</v>
      </c>
      <c r="Y1" s="92" t="s">
        <v>38981</v>
      </c>
      <c r="Z1" s="92" t="s">
        <v>38982</v>
      </c>
      <c r="AA1" s="92" t="s">
        <v>38983</v>
      </c>
      <c r="AB1" s="92" t="s">
        <v>38984</v>
      </c>
      <c r="AC1" s="92" t="s">
        <v>38985</v>
      </c>
      <c r="AD1" s="92" t="s">
        <v>38986</v>
      </c>
      <c r="AE1" s="92" t="s">
        <v>38987</v>
      </c>
      <c r="AF1" s="92" t="s">
        <v>38988</v>
      </c>
      <c r="AG1" s="92" t="s">
        <v>38989</v>
      </c>
      <c r="AH1" s="92" t="s">
        <v>38990</v>
      </c>
      <c r="AI1" s="92" t="s">
        <v>38991</v>
      </c>
      <c r="AJ1" s="92" t="s">
        <v>38992</v>
      </c>
      <c r="AK1" s="92" t="s">
        <v>38993</v>
      </c>
      <c r="AL1" s="92" t="s">
        <v>38994</v>
      </c>
      <c r="AM1" s="92" t="s">
        <v>38995</v>
      </c>
      <c r="AN1" s="92" t="s">
        <v>38996</v>
      </c>
      <c r="AO1" s="92" t="s">
        <v>38997</v>
      </c>
      <c r="AP1" s="92" t="s">
        <v>38998</v>
      </c>
      <c r="AQ1" s="92" t="s">
        <v>38999</v>
      </c>
      <c r="AR1" s="92" t="s">
        <v>39000</v>
      </c>
      <c r="AS1" s="92" t="s">
        <v>39001</v>
      </c>
      <c r="AT1" s="92" t="s">
        <v>39002</v>
      </c>
      <c r="AU1" s="92" t="s">
        <v>39003</v>
      </c>
      <c r="AV1" s="92" t="s">
        <v>39004</v>
      </c>
      <c r="AW1" s="92" t="s">
        <v>39005</v>
      </c>
      <c r="AX1" s="92" t="s">
        <v>39006</v>
      </c>
      <c r="AY1" s="92" t="s">
        <v>39007</v>
      </c>
      <c r="AZ1" s="92" t="s">
        <v>39008</v>
      </c>
      <c r="BA1" s="92" t="s">
        <v>39009</v>
      </c>
      <c r="BB1" s="92" t="s">
        <v>39010</v>
      </c>
      <c r="BC1" s="92" t="s">
        <v>39011</v>
      </c>
      <c r="BD1" s="92" t="s">
        <v>39012</v>
      </c>
      <c r="BE1" s="92" t="s">
        <v>39013</v>
      </c>
      <c r="BF1" s="92" t="s">
        <v>39014</v>
      </c>
      <c r="BG1" s="92" t="s">
        <v>39015</v>
      </c>
      <c r="BH1" s="92" t="s">
        <v>39016</v>
      </c>
      <c r="BI1" s="92" t="s">
        <v>39017</v>
      </c>
      <c r="BJ1" s="92" t="s">
        <v>39018</v>
      </c>
      <c r="BK1" s="92" t="s">
        <v>39019</v>
      </c>
      <c r="BL1" s="92" t="s">
        <v>39020</v>
      </c>
      <c r="BM1" s="92" t="s">
        <v>39021</v>
      </c>
      <c r="BN1" s="92" t="s">
        <v>39022</v>
      </c>
      <c r="BO1" s="92" t="s">
        <v>39023</v>
      </c>
      <c r="BP1" s="92" t="s">
        <v>39024</v>
      </c>
      <c r="BQ1" s="92" t="s">
        <v>39025</v>
      </c>
      <c r="BR1" s="92" t="s">
        <v>39026</v>
      </c>
      <c r="BS1" s="92" t="s">
        <v>39027</v>
      </c>
      <c r="BT1" s="92" t="s">
        <v>39028</v>
      </c>
      <c r="BU1" s="92" t="s">
        <v>39029</v>
      </c>
      <c r="BV1" s="92" t="s">
        <v>39030</v>
      </c>
      <c r="BW1" s="92" t="s">
        <v>39031</v>
      </c>
      <c r="BX1" s="92" t="s">
        <v>39032</v>
      </c>
      <c r="BY1" s="92" t="s">
        <v>39033</v>
      </c>
      <c r="BZ1" s="92" t="s">
        <v>39034</v>
      </c>
      <c r="CA1" s="92" t="s">
        <v>39035</v>
      </c>
      <c r="CB1" s="92" t="s">
        <v>39036</v>
      </c>
      <c r="CC1" s="92" t="s">
        <v>39037</v>
      </c>
      <c r="CD1" s="92" t="s">
        <v>39038</v>
      </c>
      <c r="CE1" s="92" t="s">
        <v>39039</v>
      </c>
      <c r="CF1" s="92" t="s">
        <v>39040</v>
      </c>
      <c r="CG1" s="92" t="s">
        <v>39041</v>
      </c>
      <c r="CH1" s="92" t="s">
        <v>39042</v>
      </c>
      <c r="CI1" s="92" t="s">
        <v>39043</v>
      </c>
      <c r="CJ1" s="92" t="s">
        <v>39044</v>
      </c>
    </row>
    <row r="2" spans="1:88" s="71" customFormat="1" ht="31.5" customHeight="1">
      <c r="A2" s="64" t="s">
        <v>39045</v>
      </c>
      <c r="B2" s="64" t="s">
        <v>27</v>
      </c>
      <c r="C2" s="64">
        <v>1</v>
      </c>
      <c r="D2" s="64" t="s">
        <v>19278</v>
      </c>
      <c r="E2" s="89" t="s">
        <v>38967</v>
      </c>
      <c r="F2" s="77">
        <v>45322.056979166664</v>
      </c>
      <c r="G2" s="78" t="s">
        <v>39046</v>
      </c>
      <c r="H2" s="91">
        <v>45322.050729166665</v>
      </c>
      <c r="I2" s="64" t="s">
        <v>83</v>
      </c>
      <c r="J2" s="64" t="s">
        <v>65</v>
      </c>
      <c r="K2" s="90"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135.22213981481764</v>
      </c>
      <c r="H3" s="77">
        <v>45791.543067129627</v>
      </c>
      <c r="I3" s="64" t="str">
        <f>IFERROR(VLOOKUP(D3,DB!A:F,6,0),"")</f>
        <v>SCECO</v>
      </c>
      <c r="J3" s="64" t="str">
        <f>IFERROR(VLOOKUP(D3,DB!A:G,7,0),"")</f>
        <v>No BB Shifted</v>
      </c>
      <c r="K3" s="90"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9" t="s">
        <v>38964</v>
      </c>
      <c r="F4" s="77">
        <v>45824.999837962961</v>
      </c>
      <c r="G4" s="78">
        <f ca="1">IFERROR(NOW()-F4,"-")</f>
        <v>116.94938518518757</v>
      </c>
      <c r="H4" s="77">
        <v>45824.993587962963</v>
      </c>
      <c r="I4" s="64" t="str">
        <f>IFERROR(VLOOKUP(D4,DB!A:F,6,0),"")</f>
        <v>Generator-SG</v>
      </c>
      <c r="J4" s="64" t="str">
        <f>IFERROR(VLOOKUP(D4,DB!A:G,7,0),"")</f>
        <v>Good</v>
      </c>
      <c r="K4" s="90"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39052</v>
      </c>
      <c r="B5" s="18" t="str">
        <f>IFERROR(VLOOKUP(D5,DB!A:K,11,0),"")</f>
        <v>R2</v>
      </c>
      <c r="C5" s="18">
        <v>2</v>
      </c>
      <c r="D5" s="18" t="s">
        <v>17684</v>
      </c>
      <c r="E5" s="117" t="s">
        <v>38964</v>
      </c>
      <c r="F5" s="118"/>
      <c r="G5" s="119">
        <f ca="1">IFERROR(NOW()-F5,"-")</f>
        <v>45941.949223148149</v>
      </c>
      <c r="H5" s="118">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39054</v>
      </c>
      <c r="B6" s="18" t="str">
        <f>IFERROR(VLOOKUP(D6,DB!A:K,11,0),"")</f>
        <v>R2</v>
      </c>
      <c r="C6" s="18">
        <v>1</v>
      </c>
      <c r="D6" s="18" t="s">
        <v>39055</v>
      </c>
      <c r="E6" s="117" t="s">
        <v>38964</v>
      </c>
      <c r="F6" s="118">
        <v>45941.698148148149</v>
      </c>
      <c r="G6" s="119">
        <f ca="1">IFERROR(NOW()-F6,"-")</f>
        <v>0.25107500000012806</v>
      </c>
      <c r="H6" s="159">
        <v>45941.694525462961</v>
      </c>
      <c r="I6" s="18" t="str">
        <f>IFERROR(VLOOKUP(D6,DB!A:F,6,0),"")</f>
        <v>SCECO</v>
      </c>
      <c r="J6" s="18" t="str">
        <f>IFERROR(VLOOKUP(D6,DB!A:G,7,0),"")</f>
        <v>Good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39057</v>
      </c>
      <c r="B7" s="18" t="str">
        <f>IFERROR(VLOOKUP(D7,DB!A:K,11,0),"")</f>
        <v>R2</v>
      </c>
      <c r="C7" s="18">
        <v>1</v>
      </c>
      <c r="D7" s="18" t="s">
        <v>25613</v>
      </c>
      <c r="E7" s="117" t="s">
        <v>38964</v>
      </c>
      <c r="F7" s="118">
        <v>45941.729398148149</v>
      </c>
      <c r="G7" s="119">
        <f ca="1">IFERROR(NOW()-F7,"-")</f>
        <v>0.21982500000012806</v>
      </c>
      <c r="H7" s="159">
        <v>45941.724305555559</v>
      </c>
      <c r="I7" s="18" t="str">
        <f>IFERROR(VLOOKUP(D7,DB!A:F,6,0),"")</f>
        <v>Generator-SG</v>
      </c>
      <c r="J7" s="18" t="str">
        <f>IFERROR(VLOOKUP(D7,DB!A:G,7,0),"")</f>
        <v>Vandalized</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39059</v>
      </c>
      <c r="B8" s="18" t="str">
        <f>IFERROR(VLOOKUP(D8,DB!A:K,11,0),"")</f>
        <v>R2</v>
      </c>
      <c r="C8" s="18">
        <v>4</v>
      </c>
      <c r="D8" s="18" t="s">
        <v>18755</v>
      </c>
      <c r="E8" s="117" t="s">
        <v>38964</v>
      </c>
      <c r="F8" s="118">
        <v>45941.934606481482</v>
      </c>
      <c r="G8" s="119">
        <f ca="1">IFERROR(NOW()-F8,"-")</f>
        <v>1.4616666667279787E-2</v>
      </c>
      <c r="H8" s="118">
        <v>45941.908784722225</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45941.949223148149</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45941.949223148149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45941.949223148149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45941.949223148149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45941.949223148149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45941.949223148149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45941.949223148149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45941.949223148149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45941.949223148149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45941.949223148149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45941.949223148149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45941.949223148149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45941.949223148149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45941.949223148149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45941.949223148149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45941.949223148149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45941.949223148149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45941.949223148149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45941.949223148149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45941.949223148149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45941.949223148149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45941.949223148149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45941.949223148149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45941.949223148149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45941.949223148149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45941.949223148149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45941.949223148149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45941.949223148149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45941.949223148149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45941.949223148149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45941.949223148149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45941.949223148149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45941.949223148149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45941.949223148149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45941.949223148149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45941.949223148149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45941.949223148149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45941.949223148149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45941.949223148149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45941.949223148149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45941.949223148149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45941.949223148149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45941.949223148149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45941.949223148149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45941.949223148149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45941.949223148149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45941.949223148149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45941.949223148149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45941.949223148149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45941.949223148149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45941.949223148149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45941.949223148149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45941.949223148149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45941.949223148149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45941.949223148149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45941.949223148149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45941.949223148149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45941.949223148149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45941.949223148149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45941.949223148149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45941.949223148149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45941.949223148149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45941.949223148149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45941.949223148149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45941.949223148149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45941.949223148149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45941.949223148149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45941.949223148149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45941.949223148149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45941.949223148149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45941.949223148149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45941.949223148149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45941.949223148149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45941.949223148149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45941.949223148149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45941.949223148149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45941.949223148149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45941.949223148149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45941.949223148149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45941.949223148149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45941.949223148149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45941.949223148149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45941.949223148149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45941.949223148149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45941.949223148149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45941.949223148149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45941.949223148149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45941.949223148149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45941.949223148149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45941.949223148149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45941.949223148149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45941.949223148149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45941.949223148149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45941.949223148149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45941.949223148149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45941.949223148149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45941.949223148149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45941.949223148149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45941.949223148149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45941.949223148149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45941.949223148149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45941.949223148149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45941.949223148149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45941.949223148149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45941.949223148149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45941.949223148149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45941.949223148149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45941.949223148149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45941.949223148149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45941.949223148149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45941.949223148149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45941.949223148149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45941.949223148149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45941.949223148149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45941.949223148149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45941.949223148149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45941.949223148149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45941.949223148149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45941.949223148149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45941.949223148149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45941.949223148149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45941.949223148149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45941.949223148149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45941.949223148149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45941.949223148149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45941.949223148149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45941.949223148149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45941.949223148149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45941.949223148149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45941.949223148149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45941.949223148149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45941.949223148149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45941.949223148149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45941.949223148149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45941.949223148149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45941.949223148149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45941.949223148149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45941.949223148149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45941.949223148149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45941.949223148149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45941.949223148149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45941.949223148149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45941.949223148149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45941.949223148149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45941.949223148149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45941.949223148149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45941.949223148149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45941.949223148149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45941.949223148149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45941.949223148149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45941.949223148149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45941.949223148149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45941.949223148149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45941.949223148149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45941.949223148149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45941.949223148149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45941.949223148149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45941.949223148149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45941.949223148149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45941.949223148149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45941.949223148149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45941.949223148149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45941.949223148149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45941.949223148149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45941.949223148149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45941.949223148149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45941.949223148149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45941.949223148149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45941.949223148149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45941.949223148149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45941.949223148149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45941.949223148149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45941.949223148149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45941.949223148149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45941.949223148149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45941.949223148149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45941.949223148149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45941.949223148149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45941.949223148149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45941.949223148149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45941.949223148149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45941.949223148149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45941.949223148149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45941.949223148149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45941.949223148149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45941.949223148149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45941.949223148149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45941.949223148149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45941.949223148149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45941.949223148149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45941.949223148149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45941.949223148149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45941.949223148149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45941.949223148149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45941.949223148149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45941.949223148149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45941.949223148149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45941.949223148149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45941.949223148149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45941.949223148149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45941.949223148149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45941.949223148149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45941.949223148149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45941.949223148149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45941.949223148149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45941.949223148149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45941.949223148149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45941.949223148149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45941.949223148149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45941.949223148149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45941.949223148149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45941.949223148149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45941.949223148149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45941.949223148149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45941.949223148149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45941.949223148149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45941.949223148149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45941.949223148149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45941.949223148149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45941.949223148149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45941.949223148149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45941.949223148149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45941.949223148149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45941.949223148149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45941.949223148149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45941.949223148149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45941.949223148149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45941.949223148149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45941.949223148149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45941.949223148149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45941.949223148149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45941.949223148149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45941.949223148149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45941.949223148149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45941.949223148149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45941.949223148149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45941.949223148149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45941.949223148149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45941.949223148149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45941.949223148149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45941.949223148149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45941.949223148149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45941.949223148149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45941.949223148149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45941.949223148149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45941.949223148149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45941.949223148149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45941.949223148149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45941.949223148149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45941.949223148149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45941.949223148149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45941.949223148149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45941.949223148149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45941.949223148149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45941.949223148149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45941.949223148149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45941.949223148149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45941.949223148149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45941.949223148149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45941.949223148149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45941.949223148149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45941.949223148149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45941.949223148149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45941.949223148149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45941.949223148149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45941.949223148149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45941.949223148149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45941.949223148149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45941.949223148149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45941.949223148149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45941.949223148149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45941.949223148149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45941.949223148149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45941.949223148149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45941.949223148149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45941.949223148149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45941.949223148149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45941.949223148149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45941.949223148149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45941.949223148149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45941.949223148149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45941.949223148149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45941.949223148149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45941.949223148149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45941.949223148149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45941.949223148149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45941.949223148149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45941.949223148149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45941.949223148149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45941.949223148149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45941.949223148149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45941.949223148149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45941.949223148149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45941.949223148149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45941.949223148149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45941.949223148149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45941.949223148149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45941.949223148149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45941.949223148149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45941.949223148149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45941.949223148149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45941.949223148149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45941.949223148149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45941.949223148149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45941.949223148149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45941.949223148149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45941.949223148149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45941.949223148149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45941.949223148149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45941.949223148149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45941.949223148149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45941.949223148149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45941.949223148149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45941.949223148149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45941.949223148149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45941.949223148149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45941.949223148149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45941.949223148149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45941.949223148149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45941.949223148149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45941.949223148149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45941.949223148149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45941.949223148149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45941.949223148149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45941.949223148149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45941.949223148149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45941.949223148149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45941.949223148149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45941.949223148149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45941.949223148149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45941.949223148149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45941.949223148149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45941.949223148149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45941.949223148149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45941.949223148149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45941.949223148149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45941.949223148149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45941.949223148149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45941.949223148149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45941.949223148149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45941.949223148149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45941.949223148149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45941.949223148149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45941.949223148149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45941.949223148149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45941.949223148149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45941.949223148149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45941.949223148149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45941.949223148149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45941.949223148149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45941.949223148149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45941.949223148149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45941.949223148149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45941.949223148149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45941.949223148149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45941.949223148149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45941.949223148149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45941.949223148149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45941.949223148149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45941.949223148149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45941.949223148149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45941.949223148149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45941.949223148149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45941.949223148149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45941.949223148149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45941.949223148149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45941.949223148149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45941.949223148149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45941.949223148149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45941.949223148149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45941.949223148149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45941.949223148149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45941.949223148149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45941.949223148149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45941.949223148149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45941.949223148149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45941.949223148149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45941.949223148149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45941.949223148149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45941.949223148149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45941.949223148149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45941.949223148149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45941.949223148149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45941.949223148149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45941.949223148149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45941.949223148149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45941.949223148149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45941.949223148149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45941.949223148149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45941.949223148149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45941.949223148149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45941.949223148149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45941.949223148149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45941.949223148149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45941.949223148149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45941.949223148149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45941.949223148149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45941.949223148149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45941.949223148149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45941.949223148149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45941.949223148149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45941.949223148149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45941.949223148149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45941.949223148149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45941.949223148149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45941.949223148149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45941.949223148149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45941.949223148149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45941.949223148149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45941.949223148149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45941.949223148149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45941.949223148149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45941.949223148149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45941.949223148149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45941.949223148149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45941.949223148149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45941.949223148149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45941.949223148149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45941.949223148149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45941.949223148149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45941.949223148149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45941.949223148149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45941.949223148149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45941.949223148149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45941.949223148149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45941.949223148149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45941.949223148149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45941.949223148149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45941.949223148149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45941.949223148149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45941.949223148149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45941.949223148149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45941.949223148149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45941.949223148149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45941.949223148149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45941.949223148149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45941.949223148149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45941.949223148149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45941.949223148149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45941.949223148149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45941.949223148149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45941.949223148149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45941.949223148149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45941.949223148149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45941.949223148149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45941.949223148149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45941.949223148149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45941.949223148149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45941.949223148149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45941.949223148149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45941.949223148149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45941.949223148149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45941.949223148149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45941.949223148149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45941.949223148149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45941.949223148149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45941.949223148149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45941.949223148149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45941.949223148149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45941.949223148149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45941.949223148149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45941.949223148149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45941.949223148149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45941.949223148149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45941.949223148149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45941.949223148149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45941.949223148149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45941.949223148149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45941.949223148149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45941.949223148149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45941.949223148149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45941.949223148149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45941.949223148149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45941.949223148149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45941.949223148149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45941.949223148149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45941.949223148149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45941.949223148149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45941.949223148149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45941.949223148149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45941.949223148149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45941.949223148149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45941.949223148149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45941.949223148149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45941.949223148149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45941.949223148149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45941.949223148149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45941.949223148149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45941.949223148149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45941.949223148149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45941.949223148149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45941.949223148149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45941.949223148149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45941.949223148149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45941.949223148149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45941.949223148149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45941.949223148149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45941.949223148149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45941.949223148149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45941.949223148149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45941.949223148149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45941.949223148149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45941.949223148149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45941.949223148149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45941.949223148149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45941.949223148149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45941.949223148149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45941.949223148149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45941.949223148149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45941.949223148149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45941.949223148149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45941.949223148149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45941.949223148149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45941.949223148149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45941.949223148149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45941.949223148149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45941.949223148149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45941.949223148149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45941.949223148149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45941.949223148149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45941.949223148149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45941.949223148149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45941.949223148149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45941.949223148149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45941.949223148149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45941.949223148149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45941.949223148149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45941.949223148149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45941.949223148149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45941.949223148149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45941.949223148149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45941.949223148149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45941.949223148149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45941.949223148149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45941.949223148149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45941.949223148149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45941.949223148149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45941.949223148149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45941.949223148149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45941.949223148149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45941.949223148149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45941.949223148149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45941.949223148149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45941.949223148149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45941.949223148149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45941.949223148149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45941.949223148149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45941.949223148149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45941.949223148149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45941.949223148149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45941.949223148149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45941.949223148149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45941.949223148149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45941.949223148149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45941.949223148149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45941.949223148149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45941.949223148149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45941.949223148149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45941.949223148149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45941.949223148149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45941.949223148149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45941.949223148149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45941.949223148149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45941.949223148149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45941.949223148149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45941.949223148149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45941.949223148149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45941.949223148149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45941.949223148149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45941.949223148149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45941.949223148149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45941.949223148149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45941.949223148149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45941.949223148149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45941.949223148149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45941.949223148149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45941.949223148149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45941.949223148149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45941.949223148149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45941.949223148149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45941.949223148149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45941.949223148149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45941.949223148149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45941.949223148149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45941.949223148149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45941.949223148149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45941.949223148149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45941.949223148149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45941.949223148149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45941.949223148149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45941.949223148149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45941.949223148149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45941.949223148149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45941.949223148149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45941.949223148149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45941.949223148149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45941.949223148149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45941.949223148149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45941.949223148149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45941.949223148149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45941.949223148149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45941.949223148149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45941.949223148149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45941.949223148149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45941.949223148149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45941.949223148149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45941.949223148149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45941.949223148149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45941.949223148149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45941.949223148149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45941.949223148149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45941.949223148149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45941.949223148149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45941.949223148149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45941.949223148149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45941.949223148149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45941.949223148149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45941.949223148149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45941.949223148149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45941.949223148149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45941.949223148149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45941.949223148149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45941.949223148149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45941.949223148149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45941.949223148149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45941.949223148149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45941.949223148149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45941.949223148149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45941.949223148149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45941.949223148149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45941.949223148149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45941.949223148149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45941.949223148149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45941.949223148149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45941.949223148149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45941.949223148149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45941.949223148149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45941.949223148149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45941.949223148149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45941.949223148149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45941.949223148149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45941.949223148149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45941.949223148149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45941.949223148149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45941.949223148149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45941.949223148149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45941.949223148149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45941.949223148149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45941.949223148149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45941.949223148149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45941.949223148149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45941.949223148149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45941.949223148149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45941.949223148149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45941.949223148149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45941.949223148149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45941.949223148149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45941.949223148149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45941.949223148149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45941.949223148149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45941.949223148149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45941.949223148149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45941.949223148149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45941.949223148149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45941.949223148149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45941.949223148149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45941.949223148149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45941.949223148149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45941.949223148149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45941.949223148149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45941.949223148149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45941.949223148149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45941.949223148149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45941.949223148149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45941.949223148149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45941.949223148149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45941.949223148149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45941.949223148149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45941.949223148149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45941.949223148149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45941.949223148149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45941.949223148149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45941.949223148149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45941.949223148149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45941.949223148149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45941.949223148149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45941.949223148149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45941.949223148149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45941.949223148149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45941.949223148149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45941.949223148149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45941.949223148149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45941.949223148149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45941.949223148149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45941.949223148149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45941.949223148149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45941.949223148149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45941.949223148149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45941.949223148149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45941.949223148149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45941.949223148149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45941.949223148149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45941.949223148149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45941.949223148149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45941.949223148149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45941.949223148149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45941.949223148149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45941.949223148149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45941.949223148149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45941.949223148149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45941.949223148149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45941.949223148149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45941.949223148149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45941.949223148149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45941.949223148149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45941.949223148149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45941.949223148149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45941.949223148149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45941.949223148149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45941.949223148149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45941.949223148149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45941.949223148149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45941.949223148149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45941.949223148149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45941.949223148149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45941.949223148149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45941.949223148149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45941.949223148149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45941.949223148149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45941.949223148149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45941.949223148149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45941.949223148149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45941.949223148149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45941.949223148149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45941.949223148149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45941.949223148149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45941.949223148149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45941.949223148149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45941.949223148149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45941.949223148149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45941.949223148149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45941.949223148149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45941.949223148149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45941.949223148149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45941.949223148149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45941.949223148149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45941.949223148149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45941.949223148149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45941.949223148149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45941.949223148149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45941.949223148149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45941.949223148149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45941.949223148149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45941.949223148149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45941.949223148149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45941.949223148149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45941.949223148149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45941.949223148149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45941.949223148149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45941.949223148149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45941.949223148149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45941.949223148149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45941.949223148149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45941.949223148149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45941.949223148149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45941.949223148149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45941.949223148149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45941.949223148149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45941.949223148149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45941.949223148149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45941.949223148149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45941.949223148149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45941.949223148149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45941.949223148149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45941.949223148149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45941.949223148149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45941.949223148149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45941.949223148149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45941.949223148149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45941.949223148149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45941.949223148149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45941.949223148149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45941.949223148149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45941.949223148149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45941.949223148149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45941.949223148149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45941.949223148149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45941.949223148149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45941.949223148149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45941.949223148149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45941.949223148149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45941.949223148149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45941.949223148149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45941.949223148149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45941.949223148149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45941.949223148149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45941.949223148149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45941.949223148149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45941.949223148149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45941.949223148149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45941.949223148149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45941.949223148149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45941.949223148149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45941.949223148149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45941.949223148149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45941.949223148149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45941.949223148149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45941.949223148149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45941.949223148149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45941.949223148149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45941.949223148149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45941.949223148149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45941.949223148149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45941.949223148149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45941.949223148149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45941.949223148149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45941.949223148149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45941.949223148149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45941.949223148149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45941.949223148149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45941.949223148149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45941.949223148149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45941.949223148149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45941.949223148149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45941.949223148149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45941.949223148149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45941.949223148149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45941.949223148149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45941.949223148149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45941.949223148149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45941.949223148149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45941.949223148149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45941.949223148149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45941.949223148149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45941.949223148149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45941.949223148149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45941.949223148149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45941.949223148149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45941.949223148149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45941.949223148149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45941.949223148149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45941.949223148149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45941.949223148149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45941.949223148149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45941.949223148149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45941.949223148149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45941.949223148149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45941.949223148149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45941.949223148149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45941.949223148149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45941.949223148149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45941.949223148149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45941.949223148149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45941.949223148149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45941.949223148149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45941.949223148149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45941.949223148149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45941.949223148149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45941.949223148149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45941.949223148149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45941.949223148149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45941.949223148149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45941.949223148149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45941.949223148149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45941.949223148149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45941.949223148149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45941.949223148149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45941.949223148149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45941.949223148149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45941.949223148149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45941.949223148149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45941.949223148149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45941.949223148149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45941.949223148149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45941.949223148149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45941.949223148149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45941.949223148149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45941.949223148149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45941.949223148149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45941.949223148149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45941.949223148149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45941.949223148149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45941.949223148149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45941.949223148149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45941.949223148149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45941.949223148149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45941.949223148149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45941.949223148149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45941.949223148149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45941.949223148149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45941.949223148149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45941.949223148149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45941.949223148149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45941.949223148149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45941.949223148149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45941.949223148149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45941.949223148149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45941.949223148149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45941.949223148149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45941.949223148149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45941.949223148149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45941.949223148149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45941.949223148149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45941.949223148149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45941.949223148149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45941.949223148149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45941.949223148149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45941.949223148149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45941.949223148149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45941.949223148149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45941.949223148149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45941.949223148149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45941.949223148149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45941.949223148149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45941.949223148149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45941.949223148149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45941.949223148149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45941.949223148149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45941.949223148149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45941.949223148149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45941.949223148149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45941.949223148149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45941.949223148149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45941.949223148149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45941.949223148149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45941.949223148149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45941.949223148149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45941.949223148149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45941.949223148149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45941.949223148149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45941.949223148149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45941.949223148149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45941.949223148149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45941.949223148149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45941.949223148149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45941.949223148149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45941.949223148149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45941.949223148149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45941.949223148149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45941.949223148149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45941.949223148149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45941.949223148149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45941.949223148149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45941.949223148149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45941.949223148149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45941.949223148149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45941.949223148149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45941.949223148149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45941.949223148149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45941.949223148149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45941.949223148149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45941.949223148149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45941.949223148149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45941.949223148149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45941.949223148149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45941.949223148149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45941.949223148149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45941.949223148149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45941.949223148149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45941.949223148149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45941.949223148149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45941.949223148149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45941.949223148149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45941.949223148149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45941.949223148149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45941.949223148149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45941.949223148149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45941.949223148149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45941.949223148149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45941.949223148149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45941.949223148149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45941.949223148149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45941.949223148149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45941.949223148149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45941.949223148149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45941.949223148149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45941.949223148149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45941.949223148149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45941.949223148149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45941.949223148149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45941.949223148149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45941.949223148149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45941.949223148149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45941.949223148149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45941.949223148149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45941.949223148149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45941.949223148149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45941.949223148149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45941.949223148149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45941.949223148149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45941.949223148149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45941.949223148149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45941.949223148149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45941.949223148149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45941.949223148149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45941.949223148149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45941.949223148149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45941.949223148149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45941.949223148149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45941.949223148149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45941.949223148149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45941.949223148149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45941.949223148149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45941.949223148149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45941.949223148149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45941.949223148149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45941.949223148149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45941.949223148149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45941.949223148149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45941.949223148149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45941.949223148149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45941.949223148149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45941.949223148149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45941.949223148149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45941.949223148149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45941.949223148149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45941.949223148149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45941.949223148149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45941.949223148149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45941.949223148149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45941.949223148149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45941.949223148149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45941.949223148149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45941.949223148149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45941.949223148149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45941.949223148149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45941.949223148149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45941.949223148149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45941.949223148149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45941.949223148149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45941.949223148149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45941.949223148149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45941.949223148149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45941.949223148149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45941.949223148149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45941.949223148149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45941.949223148149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45941.949223148149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45941.949223148149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45941.949223148149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45941.949223148149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45941.949223148149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45941.949223148149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45941.949223148149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45941.949223148149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45941.949223148149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45941.949223148149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45941.949223148149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45941.949223148149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45941.949223148149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45941.949223148149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45941.949223148149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45941.949223148149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45941.949223148149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45941.949223148149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45941.949223148149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45941.949223148149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45941.949223148149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45941.949223148149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45941.949223148149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45941.949223148149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45941.949223148149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45941.949223148149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45941.949223148149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45941.949223148149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45941.949223148149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45941.949223148149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45941.949223148149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45941.949223148149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45941.949223148149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45941.949223148149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45941.949223148149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45941.949223148149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45941.949223148149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45941.949223148149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45941.949223148149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45941.949223148149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45941.949223148149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45941.949223148149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45941.949223148149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45941.949223148149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45941.949223148149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45941.949223148149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45941.949223148149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45941.949223148149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45941.949223148149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45941.949223148149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45941.949223148149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45941.949223148149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45941.949223148149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45941.949223148149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45941.949223148149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45941.949223148149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45941.949223148149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45941.949223148149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45941.949223148149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45941.949223148149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45941.949223148149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45941.949223148149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45941.949223148149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45941.949223148149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45941.949223148149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45941.949223148149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45941.949223148149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45941.949223148149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45941.949223148149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45941.949223148149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45941.949223148149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45941.949223148149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45941.949223148149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45941.949223148149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45941.949223148149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45941.949223148149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45941.949223148149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45941.949223148149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45941.949223148149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45941.949223148149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45941.949223148149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45941.949223148149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45941.949223148149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45941.949223148149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45941.949223148149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45941.949223148149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45941.949223148149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45941.949223148149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45941.949223148149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45941.949223148149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45941.949223148149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45941.949223148149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45941.949223148149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45941.949223148149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45941.949223148149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45941.949223148149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45941.949223148149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45941.949223148149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45941.949223148149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45941.949223148149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45941.949223148149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45941.949223148149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45941.949223148149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45941.949223148149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45941.949223148149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45941.949223148149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45941.949223148149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45941.949223148149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45941.949223148149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45941.949223148149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45941.949223148149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45941.949223148149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45941.949223148149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45941.949223148149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45941.949223148149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45941.949223148149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45941.949223148149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45941.949223148149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45941.949223148149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45941.949223148149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45941.949223148149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45941.949223148149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45941.949223148149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45941.949223148149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45941.949223148149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45941.949223148149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45941.949223148149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45941.949223148149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45941.949223148149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45941.949223148149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45941.949223148149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45941.949223148149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45941.949223148149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45941.949223148149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45941.949223148149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45941.949223148149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45941.949223148149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45941.949223148149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45941.949223148149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45941.949223148149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45941.949223148149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45941.949223148149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45941.949223148149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45941.949223148149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45941.949223148149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45941.949223148149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45941.949223148149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45941.949223148149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45941.949223148149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45941.949223148149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45941.949223148149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45941.949223148149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45941.949223148149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45941.949223148149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45941.949223148149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45941.949223148149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45941.949223148149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45941.949223148149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45941.949223148149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45941.949223148149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45941.949223148149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45941.949223148149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45941.949223148149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45941.949223148149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45941.949223148149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45941.949223148149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45941.949223148149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45941.949223148149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45941.949223148149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45941.949223148149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45941.949223148149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45941.949223148149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45941.949223148149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45941.949223148149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45941.949223148149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45941.949223148149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45941.949223148149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45941.949223148149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45941.949223148149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45941.949223148149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45941.949223148149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45941.949223148149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45941.949223148149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45941.949223148149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45941.949223148149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45941.949223148149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45941.949223148149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45941.949223148149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45941.949223148149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45941.949223148149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45941.949223148149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45941.949223148149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45941.949223148149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45941.949223148149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45941.949223148149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45941.949223148149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45941.949223148149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45941.949223148149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45941.949223148149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45941.949223148149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45941.949223148149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45941.949223148149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45941.949223148149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45941.949223148149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45941.949223148149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45941.949223148149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45941.949223148149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45941.949223148149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45941.949223148149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45941.949223148149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45941.949223148149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45941.949223148149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45941.949223148149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45941.949223148149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45941.949223148149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45941.949223148149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45941.949223148149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45941.949223148149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45941.949223148149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45941.949223148149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45941.949223148149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45941.949223148149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45941.949223148149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45941.949223148149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45941.949223148149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45941.949223148149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45941.949223148149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45941.949223148149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45941.949223148149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45941.949223148149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45941.949223148149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45941.949223148149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45941.949223148149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45941.949223148149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45941.949223148149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45941.949223148149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45941.949223148149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45941.949223148149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45941.949223148149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45941.949223148149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45941.949223148149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45941.949223148149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45941.949223148149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45941.949223148149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45941.949223148149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45941.949223148149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45941.949223148149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45941.949223148149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45941.949223148149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45941.949223148149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45941.949223148149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45941.949223148149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45941.949223148149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45941.949223148149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45941.949223148149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45941.949223148149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45941.949223148149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45941.949223148149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45941.949223148149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45941.949223148149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45941.949223148149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45941.949223148149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45941.949223148149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45941.949223148149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45941.949223148149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45941.949223148149</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45941.949223148149</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45941.949223148149</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45941.949223148149</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45941.949223148149</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45941.949223148149</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45941.949223148149</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45941.949223148149</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45941.949223148149</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45941.949223148149</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45941.949223148149</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45941.949223148149</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45941.949223148149</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45941.949223148149</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45941.949223148149</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45941.949223148149</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45941.949223148149</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45941.949223148149</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45941.949223148149</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45941.949223148149</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45941.949223148149</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45941.949223148149</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45941.949223148149</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45941.949223148149</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45941.949223148149</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45941.949223148149</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45941.949223148149</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45941.949223148149</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45941.949223148149</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45941.949223148149</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45941.949223148149</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45941.949223148149</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45941.949223148149</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45941.949223148149</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45941.949223148149</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238.46850520832959</v>
      </c>
      <c r="H2" s="102">
        <v>45703.474768518521</v>
      </c>
      <c r="I2" s="99" t="str">
        <f>IFERROR(VLOOKUP(D2,DB!A:F,6,0),"")</f>
        <v>SCECO</v>
      </c>
      <c r="J2" s="99" t="str">
        <f>IFERROR(VLOOKUP(D2,DB!A:G,7,0),"")</f>
        <v>Dead</v>
      </c>
      <c r="K2" s="104" t="s">
        <v>39062</v>
      </c>
      <c r="L2" s="96" t="str">
        <f>IFERROR(VLOOKUP(D2,DB!A:I,9,0),"")</f>
        <v>Latis</v>
      </c>
    </row>
    <row r="3" spans="1:16" ht="15" customHeight="1">
      <c r="A3" s="124"/>
      <c r="B3" s="124" t="str">
        <f>IFERROR(VLOOKUP(D3,DB!A:K,11,0),"")</f>
        <v/>
      </c>
      <c r="C3" s="125"/>
      <c r="D3" s="96"/>
      <c r="E3" s="101"/>
      <c r="F3" s="128"/>
      <c r="G3" s="129">
        <f ca="1">IFERROR(NOW()-F3,"")</f>
        <v>45941.949223148149</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45941.949223148149</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45941.949223148149</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45941.949223148149</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45941.949223148149</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45941.949223148149</v>
      </c>
      <c r="H8" s="128"/>
      <c r="I8" s="124" t="str">
        <f>IFERROR(VLOOKUP(D8,DB!A:F,6,0),"")</f>
        <v/>
      </c>
      <c r="J8" s="124" t="str">
        <f>IFERROR(VLOOKUP(D8,DB!A:G,7,0),"")</f>
        <v/>
      </c>
      <c r="K8" s="130"/>
      <c r="L8" s="126" t="str">
        <f>IFERROR(VLOOKUP(D8,DB!A:I,9,0),"")</f>
        <v/>
      </c>
    </row>
    <row r="9" spans="1:16" ht="15" customHeight="1">
      <c r="A9" s="124"/>
      <c r="B9" s="124" t="str">
        <f>IFERROR(VLOOKUP(D9,DB!A:K,11,0),"")</f>
        <v/>
      </c>
      <c r="C9" s="125"/>
      <c r="D9" s="155"/>
      <c r="E9" s="127"/>
      <c r="F9" s="128"/>
      <c r="G9" s="129">
        <f ca="1">IFERROR(NOW()-F9,"")</f>
        <v>45941.949223148149</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27"/>
      <c r="F10" s="128"/>
      <c r="G10" s="129">
        <f ca="1">IFERROR(NOW()-F10,"")</f>
        <v>45941.949223148149</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45941.949223148149</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45941.949223148149</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45941.949223148149</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45941.949223148149</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45941.949223148149</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96"/>
      <c r="E16" s="127"/>
      <c r="F16" s="128"/>
      <c r="G16" s="129">
        <f ca="1">IFERROR(NOW()-F16,"")</f>
        <v>45941.949223148149</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45941.949223148149</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45941.949223148149</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45941.949223148149</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45941.949223148149</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45941.949223148149</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45941.949223148149</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45941.949223148149</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45941.949223148149</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45941.949223148149</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45941.949223148149</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45941.949223148149</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45941.949223148149</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45941.949223148149</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45941.949223148149</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45941.949223148149</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45941.949223148149</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45941.949223148149</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45941.949223148149</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45941.949223148149</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45941.949223148149</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45941.949223148149</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45941.949223148149</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45941.949223148149</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45941.949223148149</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45941.949223148149</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45941.949223148149</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45941.949223148149</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45941.949223148149</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45941.949223148149</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45941.949223148149</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45941.949223148149</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45941.949223148149</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45941.949223148149</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45941.949223148149</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45941.949223148149</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45941.949223148149</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45941.949223148149</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45941.949223148149</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45941.949223148149</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45941.949223148149</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45941.949223148149</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45941.949223148149</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45941.949223148149</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45941.949223148149</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45941.949223148149</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45941.949223148149</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45941.949223148149</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45941.949223148149</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45941.949223148149</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45941.949223148149</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45941.949223148149</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45941.949223148149</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45941.949223148149</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45941.949223148149</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45941.949223148149</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45941.949223148149</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45941.949223148149</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45941.949223148149</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45941.949223148149</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45941.949223148149</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45941.949223148149</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45941.949223148149</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45941.949223148149</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45941.949223148149</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45941.949223148149</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45941.949223148149</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45941.949223148149</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45941.949223148149</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45941.949223148149</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45941.949223148149</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45941.949223148149</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45941.949223148149</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45941.949223148149</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45941.949223148149</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45941.949223148149</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45941.949223148149</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45941.949223148149</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45941.949223148149</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45941.949223148149</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45941.949223148149</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45941.949223148149</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45941.949223148149</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45941.949223148149</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45941.949223148149</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45941.949223148149</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45941.949223148149</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45941.949223148149</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45941.949223148149</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45941.949223148149</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45941.949223148149</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45941.949223148149</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45941.949223148149</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45941.949223148149</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45941.949223148149</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45941.949223148149</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45941.949223148149</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45941.949223148149</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45941.949223148149</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45941.949223148149</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45941.949223148149</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45941.949223148149</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45941.949223148149</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45941.949223148149</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45941.949223148149</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45941.949223148149</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45941.949223148149</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45941.949223148149</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45941.949223148149</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45941.949223148149</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45941.949223148149</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45941.949223148149</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45941.949223148149</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45941.949223148149</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45941.949223148149</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45941.949223148149</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45941.949223148149</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45941.949223148149</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45941.949223148149</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45941.949223148149</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45941.949223148149</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45941.949223148149</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45941.949223148149</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45941.949223148149</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45941.949223148149</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45941.949223148149</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45941.949223148149</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45941.949223148149</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45941.949223148149</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45941.949223148149</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45941.949223148149</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45941.949223148149</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45941.949223148149</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45941.949223148149</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45941.949223148149</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45941.949223148149</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45941.949223148149</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45941.949223148149</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45941.949223148149</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45941.949223148149</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45941.949223148149</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45941.949223148149</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45941.949223148149</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45941.949223148149</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45941.949223148149</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45941.949223148149</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45941.949223148149</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45941.949223148149</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45941.949223148149</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45941.949223148149</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45941.949223148149</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45941.949223148149</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45941.949223148149</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45941.949223148149</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45941.949223148149</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45941.949223148149</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45941.949223148149</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45941.949223148149</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45941.949223148149</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45941.949223148149</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45941.949223148149</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45941.949223148149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45941.949223148149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45941.949223148149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45941.949223148149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45941.949223148149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45941.949223148149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45941.949223148149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45941.949223148149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45941.949223148149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45941.949223148149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45941.949223148149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45941.949223148149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45941.949223148149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45941.949223148149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45941.949223148149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45941.949223148149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45941.949223148149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45941.949223148149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45941.949223148149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45941.949223148149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45941.949223148149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45941.949223148149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45941.949223148149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45941.949223148149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45941.949223148149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45941.949223148149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45941.949223148149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45941.949223148149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45941.949223148149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45941.949223148149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45941.949223148149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45941.949223148149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45941.949223148149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45941.949223148149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45941.949223148149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45941.949223148149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45941.949223148149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45941.949223148149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45941.949223148149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45941.949223148149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45941.949223148149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45941.949223148149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45941.949223148149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45941.949223148149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45941.949223148149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45941.949223148149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45941.949223148149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45941.949223148149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45941.949223148149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45941.949223148149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45941.949223148149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45941.949223148149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45941.949223148149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45941.949223148149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45941.949223148149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45941.949223148149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45941.949223148149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45941.949223148149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45941.949223148149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45941.949223148149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45941.949223148149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45941.949223148149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45941.949223148149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45941.949223148149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45941.949223148149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45941.949223148149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45941.949223148149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45941.949223148149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45941.949223148149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45941.949223148149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45941.949223148149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45941.949223148149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45941.949223148149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45941.949223148149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45941.949223148149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45941.949223148149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45941.949223148149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45941.949223148149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45941.949223148149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45941.949223148149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45941.949223148149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45941.949223148149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45941.949223148149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45941.949223148149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45941.949223148149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45941.949223148149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45941.949223148149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45941.949223148149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45941.949223148149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45941.949223148149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45941.949223148149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45941.949223148149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45941.949223148149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45941.949223148149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45941.949223148149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45941.949223148149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45941.949223148149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45941.949223148149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45941.949223148149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45941.949223148149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45941.949223148149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45941.949223148149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45941.949223148149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45941.949223148149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45941.949223148149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45941.949223148149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45941.949223148149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45941.949223148149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45941.949223148149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45941.949223148149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45941.949223148149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45941.949223148149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45941.949223148149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45941.949223148149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45941.949223148149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45941.949223148149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45941.949223148149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45941.949223148149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45941.949223148149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45941.949223148149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45941.949223148149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45941.949223148149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45941.949223148149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45941.949223148149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45941.949223148149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45941.949223148149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45941.949223148149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45941.949223148149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45941.949223148149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45941.949223148149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45941.949223148149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45941.949223148149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45941.949223148149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45941.949223148149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45941.949223148149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45941.949223148149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45941.949223148149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45941.949223148149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45941.949223148149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45941.949223148149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45941.949223148149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45941.949223148149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45941.949223148149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45941.949223148149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45941.949223148149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45941.949223148149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45941.949223148149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45941.949223148149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45941.949223148149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45941.949223148149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45941.949223148149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45941.949223148149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45941.949223148149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45941.949223148149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45941.949223148149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45941.949223148149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45941.949223148149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45941.949223148149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45941.949223148149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45941.949223148149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45941.949223148149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45941.949223148149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45941.949223148149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45941.949223148149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45941.949223148149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45941.949223148149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45941.949223148149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45941.949223148149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45941.949223148149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45941.949223148149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45941.949223148149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45941.949223148149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45941.949223148149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45941.949223148149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45941.949223148149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45941.949223148149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45941.949223148149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45941.949223148149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45941.949223148149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45941.949223148149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45941.949223148149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45941.949223148149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45941.949223148149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45941.949223148149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45941.949223148149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45941.949223148149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45941.949223148149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45941.949223148149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45941.949223148149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45941.949223148149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45941.949223148149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45941.949223148149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45941.949223148149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45941.949223148149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45941.949223148149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45941.949223148149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45941.949223148149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45941.949223148149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45941.949223148149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45941.949223148149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45941.949223148149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45941.949223148149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45941.949223148149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45941.949223148149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45941.949223148149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45941.949223148149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45941.949223148149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45941.949223148149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45941.949223148149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45941.949223148149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45941.949223148149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45941.949223148149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45941.949223148149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45941.949223148149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45941.949223148149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45941.949223148149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45941.949223148149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45941.949223148149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45941.949223148149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45941.949223148149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45941.949223148149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45941.949223148149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45941.949223148149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45941.949223148149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45941.949223148149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45941.949223148149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45941.949223148149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45941.949223148149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45941.949223148149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45941.949223148149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45941.949223148149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45941.949223148149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45941.949223148149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45941.949223148149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45941.949223148149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45941.949223148149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45941.949223148149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45941.949223148149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45941.949223148149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45941.949223148149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45941.949223148149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45941.949223148149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45941.949223148149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45941.949223148149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45941.949223148149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45941.949223148149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45941.949223148149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45941.949223148149</v>
      </c>
      <c r="H424" s="128"/>
      <c r="I424" s="124" t="str">
        <f>IFERROR(VLOOKUP(D424,DB!A:F,6,0),"")</f>
        <v/>
      </c>
      <c r="J424" s="124" t="str">
        <f>IFERROR(VLOOKUP(D424,DB!A:G,7,0),"")</f>
        <v/>
      </c>
      <c r="K424" s="130"/>
      <c r="L424" s="126" t="str">
        <f>IFERROR(VLOOKUP(D424,DB!A:I,9,0),"")</f>
        <v/>
      </c>
    </row>
    <row r="425" spans="1:12" ht="15" customHeight="1">
      <c r="A425" s="131"/>
      <c r="B425" s="131" t="str">
        <f>IFERROR(VLOOKUP(D425,DB!A:K,11,0),"")</f>
        <v/>
      </c>
      <c r="C425" s="132"/>
      <c r="D425" s="133"/>
      <c r="E425" s="134"/>
      <c r="F425" s="135"/>
      <c r="G425" s="136">
        <f ca="1">IFERROR(NOW()-F425,"")</f>
        <v>45941.949223148149</v>
      </c>
      <c r="H425" s="135"/>
      <c r="I425" s="131" t="str">
        <f>IFERROR(VLOOKUP(D425,DB!A:F,6,0),"")</f>
        <v/>
      </c>
      <c r="J425" s="131" t="str">
        <f>IFERROR(VLOOKUP(D425,DB!A:G,7,0),"")</f>
        <v/>
      </c>
      <c r="K425" s="137"/>
      <c r="L425" s="133" t="str">
        <f>IFERROR(VLOOKUP(D425,DB!A:I,9,0),"")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K7" sqref="K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39063</v>
      </c>
      <c r="B2" s="37" t="str">
        <f>IFERROR(VLOOKUP(D2,DB!A:K,11,0),"")</f>
        <v>R5</v>
      </c>
      <c r="C2" s="37">
        <v>3</v>
      </c>
      <c r="D2" s="123" t="s">
        <v>36000</v>
      </c>
      <c r="E2" s="37" t="s">
        <v>38964</v>
      </c>
      <c r="F2" s="38">
        <v>45891.832060185188</v>
      </c>
      <c r="G2" s="154">
        <f ca="1">IFERROR(NOW()-F2,"")</f>
        <v>50.11716261573747</v>
      </c>
      <c r="H2" s="38">
        <v>45891.790393518517</v>
      </c>
      <c r="I2" s="37" t="str">
        <f>IFERROR(VLOOKUP(D2,DB!A:F,6,0),"")</f>
        <v>Generator-SG</v>
      </c>
      <c r="J2" s="37" t="str">
        <f>IFERROR(VLOOKUP(D2,DB!A:G,7,0),"")</f>
        <v>Vandalized</v>
      </c>
      <c r="K2" s="37" t="s">
        <v>39064</v>
      </c>
      <c r="L2" s="37" t="str">
        <f>IFERROR(VLOOKUP(D2,DB!A:I,9,0),"")</f>
        <v>Latis</v>
      </c>
      <c r="M2" s="122"/>
    </row>
    <row r="3" spans="1:13" ht="30.75">
      <c r="A3" s="37" t="s">
        <v>39065</v>
      </c>
      <c r="B3" s="37" t="str">
        <f>IFERROR(VLOOKUP(D3,DB!A:K,11,0),"")</f>
        <v>R5</v>
      </c>
      <c r="C3" s="37">
        <v>1</v>
      </c>
      <c r="D3" s="37" t="s">
        <v>31295</v>
      </c>
      <c r="E3" s="37" t="s">
        <v>38967</v>
      </c>
      <c r="F3" s="38">
        <v>45926.188877314817</v>
      </c>
      <c r="G3" s="154">
        <f t="shared" ref="G3" ca="1" si="0">IFERROR(NOW()-F3,"")</f>
        <v>15.760345486109145</v>
      </c>
      <c r="H3" s="38">
        <v>45926.158159722225</v>
      </c>
      <c r="I3" s="37" t="str">
        <f>IFERROR(VLOOKUP(D3,DB!A:F,6,0),"")</f>
        <v>SCECO</v>
      </c>
      <c r="J3" s="37" t="str">
        <f>IFERROR(VLOOKUP(D3,DB!A:G,7,0),"")</f>
        <v>Good</v>
      </c>
      <c r="K3" s="37" t="s">
        <v>39066</v>
      </c>
      <c r="L3" s="37" t="str">
        <f>IFERROR(VLOOKUP(D3,DB!A:I,9,0),"")</f>
        <v>Latis</v>
      </c>
      <c r="M3" s="122"/>
    </row>
    <row r="4" spans="1:13" ht="15">
      <c r="A4" s="37"/>
      <c r="B4" s="37" t="str">
        <f>IFERROR(VLOOKUP(D4,DB!A:K,11,0),"")</f>
        <v/>
      </c>
      <c r="C4" s="37"/>
      <c r="D4" s="37"/>
      <c r="E4" s="37"/>
      <c r="F4" s="38"/>
      <c r="G4" s="39">
        <f t="shared" ref="G4:G28" ca="1" si="1">IFERROR(NOW()-F4,"")</f>
        <v>45941.949222800926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45941.949222800926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45941.949222800926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45941.949222800926</v>
      </c>
      <c r="H7" s="38"/>
      <c r="I7" s="37" t="str">
        <f>IFERROR(VLOOKUP(D7,DB!A:F,6,0),"")</f>
        <v/>
      </c>
      <c r="J7" s="37" t="str">
        <f>IFERROR(VLOOKUP(D7,DB!A:G,7,0),"")</f>
        <v/>
      </c>
      <c r="K7" s="37"/>
      <c r="L7" s="37" t="str">
        <f>IFERROR(VLOOKUP(D7,DB!A:I,9,0),"")</f>
        <v/>
      </c>
    </row>
    <row r="8" spans="1:13" ht="15">
      <c r="A8" s="81"/>
      <c r="B8" s="81" t="str">
        <f>IFERROR(VLOOKUP(D8,DB!A:K,11,0),"")</f>
        <v/>
      </c>
      <c r="C8" s="81"/>
      <c r="D8" s="81"/>
      <c r="E8" s="81"/>
      <c r="F8" s="120"/>
      <c r="G8" s="121">
        <f t="shared" ca="1" si="1"/>
        <v>45941.949222800926</v>
      </c>
      <c r="H8" s="120"/>
      <c r="I8" s="81" t="str">
        <f>IFERROR(VLOOKUP(D8,DB!A:F,6,0),"")</f>
        <v/>
      </c>
      <c r="J8" s="81" t="str">
        <f>IFERROR(VLOOKUP(D8,DB!A:G,7,0),"")</f>
        <v/>
      </c>
      <c r="K8" s="81"/>
      <c r="L8" s="81" t="str">
        <f>IFERROR(VLOOKUP(D8,DB!A:I,9,0),"")</f>
        <v/>
      </c>
    </row>
    <row r="9" spans="1:13" ht="15">
      <c r="A9" s="37"/>
      <c r="B9" s="37" t="str">
        <f>IFERROR(VLOOKUP(D9,DB!A:K,11,0),"")</f>
        <v/>
      </c>
      <c r="C9" s="37"/>
      <c r="D9" s="37"/>
      <c r="E9" s="37"/>
      <c r="F9" s="38"/>
      <c r="G9" s="39">
        <f t="shared" ca="1" si="1"/>
        <v>45941.949222800926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45941.949222800926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45941.949222800926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45941.949222800926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45941.949222800926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45941.949222800926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45941.949222800926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45941.949222800926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45941.949222800926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45941.949222800926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45941.949222800926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45941.949222800926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45941.949222800926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45941.949222800926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45941.949222800926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45941.949222800926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45941.949222800926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45941.949222800926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45941.949222800926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45941.949222800926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ref="G29:G60" ca="1" si="2">IFERROR(NOW()-F29,"")</f>
        <v>45941.949222800926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45941.949222800926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45941.949222800926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45941.949222800926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45941.949222800926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45941.949222800926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45941.949222800926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45941.949222800926</v>
      </c>
      <c r="H36" s="38"/>
      <c r="I36" s="37" t="str">
        <f>IFERROR(VLOOKUP(D36,DB!A:F,6,0),"")</f>
        <v/>
      </c>
      <c r="J36" s="37" t="str">
        <f>IFERROR(VLOOKUP(D36,DB!A:G,7,0),"")</f>
        <v/>
      </c>
      <c r="K36" s="37"/>
      <c r="L36" s="37" t="str">
        <f>IFERROR(VLOOKUP(D36,DB!A:I,9,0),"")</f>
        <v/>
      </c>
    </row>
    <row r="37" spans="1:12" ht="15">
      <c r="A37" s="81"/>
      <c r="B37" s="81" t="str">
        <f>IFERROR(VLOOKUP(D37,DB!A:K,11,0),"")</f>
        <v/>
      </c>
      <c r="C37" s="81"/>
      <c r="D37" s="81"/>
      <c r="E37" s="81"/>
      <c r="F37" s="120"/>
      <c r="G37" s="121">
        <f t="shared" ca="1" si="2"/>
        <v>45941.949222800926</v>
      </c>
      <c r="H37" s="120"/>
      <c r="I37" s="81" t="str">
        <f>IFERROR(VLOOKUP(D37,DB!A:F,6,0),"")</f>
        <v/>
      </c>
      <c r="J37" s="81" t="str">
        <f>IFERROR(VLOOKUP(D37,DB!A:G,7,0),"")</f>
        <v/>
      </c>
      <c r="K37" s="81"/>
      <c r="L37" s="81" t="str">
        <f>IFERROR(VLOOKUP(D37,DB!A:I,9,0),"")</f>
        <v/>
      </c>
    </row>
    <row r="38" spans="1:12" ht="15">
      <c r="A38" s="37"/>
      <c r="B38" s="37" t="str">
        <f>IFERROR(VLOOKUP(D38,DB!A:K,11,0),"")</f>
        <v/>
      </c>
      <c r="C38" s="37"/>
      <c r="D38" s="37"/>
      <c r="E38" s="37"/>
      <c r="F38" s="38"/>
      <c r="G38" s="39">
        <f t="shared" ca="1" si="2"/>
        <v>45941.949222800926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45941.949222800926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45941.949222800926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45941.949222800926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45941.949222800926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45941.949222800926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45941.949222800926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45941.949222800926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45941.949222800926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45941.949222800926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45941.949222800926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45941.949222800926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45941.949222800926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45941.949222800926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45941.949222800926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45941.949222800926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45941.949222800926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45941.949222800926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45941.949222800926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45941.949222800926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45941.949222800926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45941.949222800926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45941.949222800926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ref="G61:G92" ca="1" si="3">IFERROR(NOW()-F61,"")</f>
        <v>45941.949222800926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45941.949222800926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45941.949222800926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45941.949222800926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45941.949222800926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45941.949222800926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45941.949222800926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45941.949222800926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45941.949222800926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45941.949222800926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45941.949222800926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45941.949222800926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45941.949222800926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45941.949222800926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45941.949222800926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45941.949222800926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45941.949222800926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45941.949222800926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45941.949222800926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45941.949222800926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45941.949222800926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45941.949222800926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45941.949222800926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45941.949222800926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45941.949222800926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45941.949222800926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45941.949222800926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45941.949222800926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45941.949222800926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45941.949222800926</v>
      </c>
      <c r="H90" s="38"/>
      <c r="I90" s="37" t="str">
        <f>IFERROR(VLOOKUP(D90,DB!A:F,6,0),"")</f>
        <v/>
      </c>
      <c r="J90" s="37" t="str">
        <f>IFERROR(VLOOKUP(D90,DB!A:G,7,0),"")</f>
        <v/>
      </c>
      <c r="K90" s="37"/>
      <c r="L90" s="37" t="str">
        <f>IFERROR(VLOOKUP(D90,DB!A:I,9,0),"")</f>
        <v/>
      </c>
    </row>
    <row r="91" spans="1:12" ht="15">
      <c r="A91" s="81"/>
      <c r="B91" s="81" t="str">
        <f>IFERROR(VLOOKUP(D91,DB!A:K,11,0),"")</f>
        <v/>
      </c>
      <c r="C91" s="81"/>
      <c r="D91" s="81"/>
      <c r="E91" s="81"/>
      <c r="F91" s="120"/>
      <c r="G91" s="121">
        <f t="shared" ca="1" si="3"/>
        <v>45941.949222800926</v>
      </c>
      <c r="H91" s="120"/>
      <c r="I91" s="81" t="str">
        <f>IFERROR(VLOOKUP(D91,DB!A:F,6,0),"")</f>
        <v/>
      </c>
      <c r="J91" s="81" t="str">
        <f>IFERROR(VLOOKUP(D91,DB!A:G,7,0),"")</f>
        <v/>
      </c>
      <c r="K91" s="81"/>
      <c r="L91" s="81" t="str">
        <f>IFERROR(VLOOKUP(D91,DB!A:I,9,0),"")</f>
        <v/>
      </c>
    </row>
    <row r="92" spans="1:12" ht="15"/>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61" ht="15"/>
    <row r="764" ht="15"/>
    <row r="766" ht="15"/>
    <row r="769" ht="15"/>
    <row r="777" ht="15"/>
    <row r="778" ht="15"/>
    <row r="780" ht="15"/>
    <row r="781" ht="15"/>
    <row r="785" ht="15"/>
    <row r="786" ht="15"/>
    <row r="788" ht="15"/>
    <row r="789" ht="15"/>
    <row r="790" ht="15"/>
    <row r="791" ht="15"/>
    <row r="792" ht="15"/>
    <row r="793" ht="15"/>
    <row r="794" ht="15"/>
    <row r="795"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2" ht="15"/>
    <row r="890" ht="15"/>
    <row r="891" ht="15"/>
    <row r="893" ht="15"/>
    <row r="894" ht="15"/>
    <row r="895" ht="15"/>
    <row r="897" ht="15"/>
    <row r="898" ht="15"/>
    <row r="902" ht="15"/>
    <row r="903" ht="15"/>
    <row r="905" ht="15"/>
    <row r="906" ht="15"/>
    <row r="908" ht="15"/>
    <row r="909" ht="15"/>
    <row r="910" ht="15"/>
    <row r="911" ht="15"/>
    <row r="912" ht="15"/>
    <row r="913" ht="15"/>
    <row r="914" ht="15"/>
    <row r="915" ht="15"/>
    <row r="916" ht="15"/>
    <row r="918" ht="15"/>
    <row r="919"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1" ht="15"/>
    <row r="962" ht="15"/>
    <row r="964" ht="15"/>
    <row r="965" ht="15"/>
    <row r="966" ht="15"/>
    <row r="967" ht="15"/>
    <row r="968" ht="15"/>
    <row r="969" ht="15"/>
    <row r="970" ht="15"/>
    <row r="971" ht="15"/>
    <row r="973" ht="15"/>
    <row r="974" ht="15"/>
    <row r="976" ht="15"/>
    <row r="977" ht="15"/>
    <row r="980" ht="15"/>
    <row r="981" ht="15"/>
    <row r="984" ht="15"/>
    <row r="987" ht="15"/>
    <row r="988" ht="15"/>
    <row r="990" ht="15"/>
    <row r="991" ht="15"/>
    <row r="993" ht="15"/>
    <row r="994"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8" ht="15"/>
    <row r="1189" ht="15"/>
    <row r="1190" ht="15"/>
    <row r="1192" ht="15"/>
    <row r="1193" ht="15"/>
    <row r="1200" ht="15"/>
    <row r="1201" ht="15"/>
    <row r="1202" ht="15"/>
    <row r="1203" ht="15"/>
    <row r="1204" ht="15"/>
    <row r="1205" ht="15"/>
    <row r="1208" ht="15"/>
    <row r="1209" ht="15"/>
    <row r="1210" ht="15"/>
    <row r="1211" ht="15"/>
    <row r="1212" ht="15"/>
    <row r="1213" ht="15"/>
    <row r="1214"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7" ht="15"/>
    <row r="1264" ht="15"/>
    <row r="1267" ht="15"/>
    <row r="1268" ht="15"/>
    <row r="1270" ht="15"/>
    <row r="1271" ht="15"/>
    <row r="1272" ht="15"/>
    <row r="1275" ht="15"/>
    <row r="1276" ht="15"/>
    <row r="1279" ht="15"/>
    <row r="1281" ht="15"/>
    <row r="1282" ht="15"/>
    <row r="1284" ht="15"/>
    <row r="1285" ht="15"/>
    <row r="1287" ht="15"/>
    <row r="1288"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4"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46" ht="15"/>
    <row r="1347" ht="15"/>
    <row r="1348" ht="15"/>
    <row r="1350" ht="15"/>
    <row r="1351" ht="15"/>
    <row r="1352" ht="15"/>
    <row r="1353" ht="15"/>
    <row r="1354" ht="15"/>
    <row r="1355" ht="15"/>
    <row r="1356" ht="15"/>
    <row r="1357" ht="15"/>
    <row r="1358" ht="15"/>
    <row r="1361" ht="15"/>
    <row r="1362" ht="15"/>
    <row r="1364" ht="15"/>
    <row r="1365" ht="15"/>
    <row r="1366" ht="15"/>
    <row r="1367" ht="15"/>
    <row r="1369" ht="15"/>
    <row r="1371" ht="15"/>
    <row r="1375" ht="15"/>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39067</v>
      </c>
      <c r="B2" s="146" t="s">
        <v>5398</v>
      </c>
      <c r="C2" s="145">
        <v>1</v>
      </c>
      <c r="D2" s="146" t="s">
        <v>34463</v>
      </c>
      <c r="E2" s="145" t="s">
        <v>39068</v>
      </c>
      <c r="F2" s="147">
        <v>45926.772847222222</v>
      </c>
      <c r="G2" s="148">
        <f ca="1">IFERROR(NOW()-F2,"-")</f>
        <v>15.176375578703301</v>
      </c>
      <c r="H2" s="149">
        <v>45927.449074074102</v>
      </c>
      <c r="I2" s="146" t="str">
        <f>IFERROR(VLOOKUP(D2,DB!A:F,6,0),"")</f>
        <v>SCECO</v>
      </c>
      <c r="J2" s="146" t="str">
        <f>IFERROR(VLOOKUP(D2,DB!A:G,7,0),"")</f>
        <v>Weak</v>
      </c>
      <c r="K2" s="145" t="s">
        <v>39069</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39070</v>
      </c>
      <c r="B3" s="146" t="str">
        <f>IFERROR(VLOOKUP(D3,DB!A:K,11,0),"")</f>
        <v>R6</v>
      </c>
      <c r="C3" s="145">
        <v>1</v>
      </c>
      <c r="D3" s="146" t="s">
        <v>34282</v>
      </c>
      <c r="E3" s="145" t="s">
        <v>38964</v>
      </c>
      <c r="F3" s="149">
        <v>45939.529062499998</v>
      </c>
      <c r="G3" s="148">
        <f ca="1">IFERROR(NOW()-F3,"-")</f>
        <v>2.4201603009278188</v>
      </c>
      <c r="H3" s="149">
        <v>45927.987534722219</v>
      </c>
      <c r="I3" s="146" t="str">
        <f>IFERROR(VLOOKUP(D3,DB!A:F,6,0),"")</f>
        <v>SCECO</v>
      </c>
      <c r="J3" s="146" t="str">
        <f>IFERROR(VLOOKUP(D3,DB!A:G,7,0),"")</f>
        <v>Vandalized</v>
      </c>
      <c r="K3" s="145" t="s">
        <v>39071</v>
      </c>
      <c r="L3" s="146" t="str">
        <f>IFERROR(VLOOKUP(D3,DB!A:I,9,0),"")</f>
        <v>Latis</v>
      </c>
    </row>
    <row r="4" spans="1:16383" ht="31.5" customHeight="1">
      <c r="A4" s="145" t="s">
        <v>39072</v>
      </c>
      <c r="B4" s="146" t="s">
        <v>5398</v>
      </c>
      <c r="C4" s="145">
        <v>1</v>
      </c>
      <c r="D4" s="146" t="s">
        <v>32861</v>
      </c>
      <c r="E4" s="145" t="s">
        <v>39068</v>
      </c>
      <c r="F4" s="147">
        <v>45933.880972222221</v>
      </c>
      <c r="G4" s="148">
        <f ca="1">IFERROR(NOW()-F4,"-")</f>
        <v>8.0682505787044647</v>
      </c>
      <c r="H4" s="149">
        <v>45929.455266203702</v>
      </c>
      <c r="I4" s="146" t="str">
        <f>IFERROR(VLOOKUP(D4,DB!A:F,6,0),"")</f>
        <v>SCECO</v>
      </c>
      <c r="J4" s="146" t="str">
        <f>IFERROR(VLOOKUP(D4,DB!A:G,7,0),"")</f>
        <v>In progress</v>
      </c>
      <c r="K4" s="145" t="s">
        <v>39073</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39074</v>
      </c>
      <c r="B5" s="146" t="s">
        <v>5398</v>
      </c>
      <c r="C5" s="145">
        <v>1</v>
      </c>
      <c r="D5" s="146" t="s">
        <v>33408</v>
      </c>
      <c r="E5" s="145" t="s">
        <v>38964</v>
      </c>
      <c r="F5" s="147">
        <v>45941.023958333331</v>
      </c>
      <c r="G5" s="148">
        <f ca="1">IFERROR(NOW()-F5,"-")</f>
        <v>0.92526446759438841</v>
      </c>
      <c r="H5" s="149">
        <v>45934.470231481479</v>
      </c>
      <c r="I5" s="146" t="str">
        <f>IFERROR(VLOOKUP(D5,DB!A:F,6,0),"")</f>
        <v>SCECO</v>
      </c>
      <c r="J5" s="146" t="str">
        <f>IFERROR(VLOOKUP(D5,DB!A:G,7,0),"")</f>
        <v>Dead</v>
      </c>
      <c r="K5" s="145" t="s">
        <v>39073</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39075</v>
      </c>
      <c r="B6" s="145" t="str">
        <f>IFERROR(VLOOKUP(D6,DB!A:K,11,0),"")</f>
        <v>R6</v>
      </c>
      <c r="C6" s="145">
        <v>1</v>
      </c>
      <c r="D6" s="145" t="s">
        <v>33216</v>
      </c>
      <c r="E6" s="145" t="s">
        <v>38964</v>
      </c>
      <c r="F6" s="147">
        <v>45941.763437499998</v>
      </c>
      <c r="G6" s="148">
        <f t="shared" ref="G6" ca="1" si="0">IFERROR(NOW()-F6,"-")</f>
        <v>0.18578530092781875</v>
      </c>
      <c r="H6" s="147">
        <v>45941.7577662037</v>
      </c>
      <c r="I6" s="145" t="str">
        <f>IFERROR(VLOOKUP(D6,DB!A:F,6,0),"")</f>
        <v>SCECO</v>
      </c>
      <c r="J6" s="145" t="str">
        <f>IFERROR(VLOOKUP(D6,DB!A:G,7,0),"")</f>
        <v>Dead</v>
      </c>
      <c r="K6" s="145" t="s">
        <v>39076</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39077</v>
      </c>
      <c r="B7" s="145" t="str">
        <f>IFERROR(VLOOKUP(D7,DB!A:K,11,0),"")</f>
        <v>R6</v>
      </c>
      <c r="C7" s="145">
        <v>1</v>
      </c>
      <c r="D7" s="145" t="s">
        <v>32435</v>
      </c>
      <c r="E7" s="145" t="s">
        <v>38964</v>
      </c>
      <c r="F7" s="147">
        <v>45941.842129629629</v>
      </c>
      <c r="G7" s="148">
        <f ca="1">IFERROR(NOW()-F7,"-")</f>
        <v>0.10709317129658302</v>
      </c>
      <c r="H7" s="147">
        <v>45941.826874999999</v>
      </c>
      <c r="I7" s="145" t="str">
        <f>IFERROR(VLOOKUP(D7,DB!A:F,6,0),"")</f>
        <v>SCECO</v>
      </c>
      <c r="J7" s="145" t="str">
        <f>IFERROR(VLOOKUP(D7,DB!A:G,7,0),"")</f>
        <v>Good</v>
      </c>
      <c r="K7" s="145" t="s">
        <v>39078</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45941.949222800926</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45941.949222800926</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45941.949222800926</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45941.949222800926</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45941.949222800926</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45941.949222800926</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45941.949222800926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45941.949222800926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45941.949222800926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45941.949222800926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45941.949222800926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45941.949222800926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45941.949222800926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45941.949222800926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45941.949222800926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45941.949222800926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45941.949222800926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45941.949222800926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45941.949222800926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45941.949222800926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45941.949222800926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45941.949222800926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45941.949222800926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45941.949222800926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45941.949222800926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45941.949222800926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45941.949222800926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45941.949222800926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45941.949222800926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45941.949222800926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45941.949222800926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45941.949222800926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45941.949222800926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45941.949222800926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45941.949222800926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45941.949222800926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45941.949222800926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45941.949222800926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45941.949222800926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45941.949222800926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45941.949222800926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45941.949222800926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45941.949222800926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45941.949222800926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45941.949222800926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45941.949222800926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45941.949222800926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45941.949222800926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45941.949222800926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45941.949222800926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45941.949222800926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45941.949222800926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45941.949222800926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45941.949222800926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45941.949222800926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45941.949222800926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45941.949222800926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45941.949222800926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45941.949222800926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45941.949222800926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45941.949222800926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45941.949222800926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45941.949222800926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45941.949222800926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45941.949222800926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45941.949222800926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45941.949222800926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45941.949222800926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45941.949222800926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45941.949222800926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45941.949222800926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45941.949222800926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45941.949222800926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45941.949222800926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45941.949222800926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45941.949222800926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45941.949222800926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45941.949222800926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45941.949222800926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45941.949222800926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45941.949222800926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45941.949222800926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45941.949222800926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45941.949222800926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45941.949222800926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45941.949222800926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45941.949222800926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45941.949222800926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45941.949222800926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45941.949222800926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45941.949222800926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45941.949222800926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45941.949222800926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45941.949222800926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45941.949222800926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45941.949222800926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45941.949222800926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45941.949222800926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45941.949222800926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45941.949222800926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45941.949222800926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45941.949222800926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45941.949222800926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45941.949222800926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45941.949222800926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45941.949222800926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45941.949222800926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45941.949222800926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45941.949222800926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45941.949222800926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45941.949222800926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45941.949222800926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45941.949222800926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45941.949222800926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45941.949222800926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45941.949222800926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45941.949222800926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45941.949222800926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45941.949222800926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45941.949222800926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45941.949222800926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45941.949222800926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45941.949222800926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45941.949222800926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45941.949222800926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45941.949222800926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45941.949222800926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45941.949222800926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45941.949222800926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45941.949222800926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45941.949222800926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45941.949222800926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45941.949222800926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45941.949222800926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45941.949222800926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45941.949222800926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45941.949222800926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45941.949222800926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45941.949222800926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45941.949222800926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45941.949222800926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45941.949222800926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45941.949222800926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45941.949222800926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45941.949222800926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45941.949222800926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45941.949222800926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45941.949222800926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45941.949222800926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45941.949222800926</v>
      </c>
      <c r="H157" s="110"/>
      <c r="I157" s="106" t="str">
        <f>IFERROR(VLOOKUP(D157,DB!A:F,6,0),"")</f>
        <v/>
      </c>
      <c r="J157" s="105" t="str">
        <f>IFERROR(VLOOKUP(D157,DB!A:G,7,0),"")</f>
        <v/>
      </c>
      <c r="K157" s="111"/>
      <c r="L157" s="112" t="str">
        <f>IFERROR(VLOOKUP(D157,DB!A:I,9,0),"")</f>
        <v/>
      </c>
    </row>
  </sheetData>
  <dataValidations count="2">
    <dataValidation allowBlank="1" showInputMessage="1" showErrorMessage="1" sqref="E1" xr:uid="{380493DB-286A-4683-AF55-C78F04945A49}"/>
    <dataValidation type="list" allowBlank="1" showInputMessage="1" showErrorMessage="1" sqref="E3 E5: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2025-10-11T19:48:53Z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