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76" documentId="13_ncr:1_{F6CB121F-512D-4AA6-A0C1-0FB36C537598}" xr6:coauthVersionLast="47" xr6:coauthVersionMax="47" xr10:uidLastSave="{2CF1A377-30D6-4610-AD89-BEB8CCE3BEB3}"/>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<sst xmlns="http://schemas.openxmlformats.org/spreadsheetml/2006/main" count="178585" uniqueCount="39075">
  <si>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</si>
  <si>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</si>
  <si>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</si>
  <si>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</si>
  <si>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</si>
  <si>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</si>
  <si>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</si>
  <si>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</si>
  <si>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</si>
  <si>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</si>
  <si>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</si>
  <si>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</si>
  <si>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</si>
  <si>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</si>
  <si>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</si>
  <si>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</si>
  <si>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</si>
  <si>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</si>
  <si>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</si>
  <si>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</si>
  <si>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</si>
  <si>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</si>
  <si>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</si>
  <si>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</si>
  <si>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</si>
  <si>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</si>
  <si>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</si>
  <si>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</si>
  <si>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</si>
  <si>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</si>
  <si>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</si>
  <si>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</si>
  <si>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</si>
  <si>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</si>
  <si>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</si>
  <si>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</si>
  <si>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</si>
  <si>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</si>
  <si>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</si>
  <si>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</si>
  <si>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</si>
  <si>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</si>
  <si>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</si>
  <si>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</si>
  <si>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</si>
  <si>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</si>
  <si>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</si>
  <si>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</si>
  <si>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</si>
  <si>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</si>
  <si>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</si>
  <si>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</si>
  <si>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</si>
  <si>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</si>
  <si>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</si>
  <si>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</si>
  <si>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</si>
  <si>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</si>
  <si>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</si>
  <si>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</si>
  <si>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</si>
  <si>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</si>
  <si>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</si>
  <si>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</si>
  <si>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</si>
  <si>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</si>
  <si>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</si>
  <si>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</si>
  <si>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</si>
  <si>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</si>
  <si>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</si>
  <si>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</si>
  <si>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</si>
  <si>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</si>
  <si>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</si>
  <si>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</si>
  <si>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</si>
  <si>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</si>
  <si>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</si>
  <si>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</si>
  <si>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</si>
  <si>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</si>
  <si>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</si>
  <si>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</si>
  <si>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</si>
  <si>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</si>
  <si>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</si>
  <si>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</si>
  <si>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</si>
  <si>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</si>
  <si>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</si>
  <si>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</si>
  <si>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</si>
  <si>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</si>
  <si>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</si>
  <si>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</si>
  <si>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</si>
  <si>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</si>
  <si>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</si>
  <si>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</si>
  <si>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</si>
  <si>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</si>
  <si>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</si>
  <si>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</si>
  <si>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</si>
  <si>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</si>
  <si>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</si>
  <si>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</si>
  <si>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</si>
  <si>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</si>
  <si>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</si>
  <si>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</si>
  <si>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</si>
  <si>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</si>
  <si>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</si>
  <si>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</si>
  <si>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</si>
  <si>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</si>
  <si>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</si>
  <si>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</si>
  <si>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</si>
  <si>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</si>
  <si>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</si>
  <si>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</si>
  <si>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</si>
  <si>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</si>
  <si>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</si>
  <si>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</si>
  <si>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</si>
  <si>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</si>
  <si>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</si>
  <si>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</si>
  <si>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</si>
  <si>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</si>
  <si>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</si>
  <si>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</si>
  <si>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</si>
  <si>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</si>
  <si>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</si>
  <si>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</si>
  <si>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</si>
  <si>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</si>
  <si>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</si>
  <si>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</si>
  <si>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</si>
  <si>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</si>
  <si>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</si>
  <si>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</si>
  <si>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</si>
  <si>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</si>
  <si>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</si>
  <si>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</si>
  <si>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</si>
  <si>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</si>
  <si>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</si>
  <si>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</si>
  <si>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</si>
  <si>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</si>
  <si>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</si>
  <si>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</si>
  <si>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</si>
  <si>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</si>
  <si>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</si>
  <si>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</si>
  <si>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</si>
  <si>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</si>
  <si>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</si>
  <si>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</si>
  <si>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</si>
  <si>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</si>
  <si>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</si>
  <si>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</si>
  <si>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</si>
  <si>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</si>
  <si>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</si>
  <si>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</si>
  <si>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</si>
  <si>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</si>
  <si>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</si>
  <si>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</si>
  <si>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</si>
  <si>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</si>
  <si>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</si>
  <si>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</si>
  <si>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</si>
  <si>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</si>
  <si>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</si>
  <si>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</si>
  <si>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</si>
  <si>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</si>
  <si>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</si>
  <si>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</si>
  <si>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</si>
  <si>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</si>
  <si>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</si>
  <si>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</si>
  <si>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</si>
  <si>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</si>
  <si>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</si>
  <si>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</si>
  <si>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</si>
  <si>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</si>
  <si>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</si>
  <si>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</si>
  <si>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</si>
  <si>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</si>
  <si>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</si>
  <si>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</si>
  <si>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</si>
  <si>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</si>
  <si>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</si>
  <si>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</si>
  <si>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</si>
  <si>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</si>
  <si>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</si>
  <si>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</si>
  <si>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</si>
  <si>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</si>
  <si>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</si>
  <si>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</si>
  <si>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</si>
  <si>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</si>
  <si>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</si>
  <si>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</si>
  <si>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</si>
  <si>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</si>
  <si>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</si>
  <si>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</si>
  <si>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</si>
  <si>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</si>
  <si>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</si>
  <si>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</si>
  <si>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</si>
  <si>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</si>
  <si>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</si>
  <si>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</si>
  <si>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</si>
  <si>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</si>
  <si>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</si>
  <si>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</si>
  <si>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</si>
  <si>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</si>
  <si>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</si>
  <si>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</si>
  <si>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</si>
  <si>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</si>
  <si>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</si>
  <si>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</si>
  <si>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</si>
  <si>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</si>
  <si>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</si>
  <si>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</si>
  <si>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</si>
  <si>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</si>
  <si>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</si>
  <si>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</si>
  <si>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</si>
  <si>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</si>
  <si>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</si>
  <si>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</si>
  <si>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</si>
  <si>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</si>
  <si>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</si>
  <si>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</si>
  <si>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</si>
  <si>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</si>
  <si>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</si>
  <si>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</si>
  <si>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</si>
  <si>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</si>
  <si>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</si>
  <si>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</si>
  <si>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</si>
  <si>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</si>
  <si>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</si>
  <si>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</si>
  <si>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</si>
  <si>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</si>
  <si>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</si>
  <si>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</si>
  <si>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</si>
  <si>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</si>
  <si>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</si>
  <si>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</si>
  <si>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</si>
  <si>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</si>
  <si>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</si>
  <si>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</si>
  <si>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</si>
  <si>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</si>
  <si>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</si>
  <si>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</si>
  <si>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</si>
  <si>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</si>
  <si>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</si>
  <si>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</si>
  <si>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</si>
  <si>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</si>
  <si>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</si>
  <si>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</si>
  <si>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</si>
  <si>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</si>
  <si>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</si>
  <si>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</si>
  <si>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</si>
  <si>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</si>
  <si>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</si>
  <si>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</si>
  <si>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</si>
  <si>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</si>
  <si>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</si>
  <si>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</si>
  <si>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</si>
  <si>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</si>
  <si>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</si>
  <si>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</si>
  <si>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</si>
  <si>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</si>
  <si>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</si>
  <si>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</si>
  <si>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</si>
  <si>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</si>
  <si>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</si>
  <si>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</si>
  <si>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</si>
  <si>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</si>
  <si>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</si>
  <si>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</si>
  <si>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</si>
  <si>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</si>
  <si>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</si>
  <si>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</si>
  <si>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</si>
  <si>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</si>
  <si>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</si>
  <si>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</si>
  <si>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</si>
  <si>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</si>
  <si>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</si>
  <si>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</si>
  <si>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</si>
  <si>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</si>
  <si>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</si>
  <si>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</si>
  <si>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</si>
  <si>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</si>
  <si>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</si>
  <si>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</si>
  <si>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</si>
  <si>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</si>
  <si>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</si>
  <si>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</si>
  <si>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</si>
  <si>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</si>
  <si>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</si>
  <si>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</si>
  <si>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</si>
  <si>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</si>
  <si>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</si>
  <si>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</si>
  <si>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</si>
  <si>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</si>
  <si>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</si>
  <si>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</si>
  <si>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</si>
  <si>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</si>
  <si>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</si>
  <si>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</si>
  <si>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</si>
  <si>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</si>
  <si>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</si>
  <si>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</si>
  <si>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</si>
  <si>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</si>
  <si>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</si>
  <si>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</si>
  <si>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</si>
  <si>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</si>
  <si>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</si>
  <si>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</si>
  <si>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</si>
  <si>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</si>
  <si>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</si>
  <si>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</si>
  <si>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</si>
  <si>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</si>
  <si>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</si>
  <si>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</si>
  <si>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</si>
  <si>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</si>
  <si>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</si>
  <si>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</si>
  <si>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</si>
  <si>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</si>
  <si>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</si>
  <si>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</si>
  <si>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</si>
  <si>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</si>
  <si>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</si>
  <si>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</si>
  <si>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</si>
  <si>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</si>
  <si>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</si>
  <si>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</si>
  <si>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</si>
  <si>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</si>
  <si>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</si>
  <si>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</si>
  <si>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</si>
  <si>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</si>
  <si>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</si>
  <si>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</si>
  <si>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</si>
  <si>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</si>
  <si>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</si>
  <si>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</si>
  <si>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</si>
  <si>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</si>
  <si>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</si>
  <si>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</si>
  <si>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</si>
  <si>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</si>
  <si>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</si>
  <si>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</si>
  <si>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</si>
  <si>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</si>
  <si>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</si>
  <si>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</si>
  <si>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</si>
  <si>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</si>
  <si>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</si>
  <si>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</si>
  <si>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</si>
  <si>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</si>
  <si>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</si>
  <si>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</si>
  <si>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</si>
  <si>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</si>
  <si>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</si>
  <si>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</si>
  <si>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</si>
  <si>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</si>
  <si>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</si>
  <si>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</si>
  <si>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</si>
  <si>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</si>
  <si>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</si>
  <si>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</si>
  <si>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</si>
  <si>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</si>
  <si>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</si>
  <si>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</si>
  <si>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</si>
  <si>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</si>
  <si>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</si>
  <si>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</si>
  <si>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</si>
  <si>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</si>
  <si>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</si>
  <si>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</si>
  <si>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</si>
  <si>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</si>
  <si>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</si>
  <si>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</si>
  <si>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</si>
  <si>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</si>
  <si>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</si>
  <si>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</si>
  <si>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</si>
  <si>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</si>
  <si>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</si>
  <si>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</si>
  <si>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</si>
  <si>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</si>
  <si>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</si>
  <si>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</si>
  <si>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</si>
  <si>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</si>
  <si>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</si>
  <si>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</si>
  <si>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</si>
  <si>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</si>
  <si>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</si>
  <si>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</si>
  <si>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</si>
  <si>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</si>
  <si>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</si>
  <si>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</si>
  <si>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</si>
  <si>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</si>
  <si>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</si>
  <si>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</si>
  <si>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</si>
  <si>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</si>
  <si>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</si>
  <si>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</si>
  <si>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</si>
  <si>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</si>
  <si>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</si>
  <si>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</si>
  <si>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</si>
  <si>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</si>
  <si>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</si>
  <si>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</si>
  <si>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</si>
  <si>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</si>
  <si>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</si>
  <si>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</si>
  <si>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</si>
  <si>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</si>
  <si>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</si>
  <si>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</si>
  <si>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</si>
  <si>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</si>
  <si>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</si>
  <si>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</si>
  <si>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</si>
  <si>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</si>
  <si>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</si>
  <si>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</si>
  <si>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</si>
  <si>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</si>
  <si>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</si>
  <si>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</si>
  <si>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</si>
  <si>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</si>
  <si>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</si>
  <si>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</si>
  <si>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</si>
  <si>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</si>
  <si>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</si>
  <si>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</si>
  <si>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</si>
  <si>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</si>
  <si>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</si>
  <si>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</si>
  <si>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</si>
  <si>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</si>
  <si>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</si>
  <si>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</si>
  <si>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</si>
  <si>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</si>
  <si>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</si>
  <si>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</si>
  <si>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</si>
  <si>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</si>
  <si>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</si>
  <si>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</si>
  <si>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</si>
  <si>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</si>
  <si>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</si>
  <si>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</si>
  <si>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</si>
  <si>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</si>
  <si>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</si>
  <si>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</si>
  <si>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</si>
  <si>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</si>
  <si>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</si>
  <si>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</si>
  <si>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</si>
  <si>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</si>
  <si>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</si>
  <si>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</si>
  <si>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</si>
  <si>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</si>
  <si>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</si>
  <si>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</si>
  <si>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</si>
  <si>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</si>
  <si>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</si>
  <si>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</si>
  <si>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</si>
  <si>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</si>
  <si>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</si>
  <si>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</si>
  <si>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</si>
  <si>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</si>
  <si>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</si>
  <si>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</si>
  <si>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</si>
  <si>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</si>
  <si>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</si>
  <si>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</si>
  <si>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</si>
  <si>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</si>
  <si>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</si>
  <si>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</si>
  <si>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</si>
  <si>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</si>
  <si>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</si>
  <si>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</si>
  <si>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</si>
  <si>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</si>
  <si>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</si>
  <si>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</si>
  <si>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</si>
  <si>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</si>
  <si>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</si>
  <si>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</si>
  <si>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</si>
  <si>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</si>
  <si>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</si>
  <si>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</si>
  <si>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</si>
  <si>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</si>
  <si>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</si>
  <si>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</si>
  <si>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</si>
  <si>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</si>
  <si>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</si>
  <si>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</si>
  <si>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</si>
  <si>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</si>
  <si>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</si>
  <si>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</si>
  <si>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</si>
  <si>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</si>
  <si>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</si>
  <si>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</si>
  <si>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</si>
  <si>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</si>
  <si>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</si>
  <si>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</si>
  <si>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</si>
  <si>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</si>
  <si>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</si>
  <si>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</si>
  <si>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</si>
  <si>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</si>
  <si>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</si>
  <si>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</si>
  <si>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</si>
  <si>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</si>
  <si>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</si>
  <si>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</si>
  <si>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</si>
  <si>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</si>
  <si>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</si>
  <si>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</si>
  <si>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</si>
  <si>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</si>
  <si>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</si>
  <si>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</si>
  <si>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</si>
  <si>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</si>
  <si>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</si>
  <si>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</si>
  <si>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</si>
  <si>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</si>
  <si>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</si>
  <si>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</si>
  <si>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</si>
  <si>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</si>
  <si>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</si>
  <si>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</si>
  <si>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</si>
  <si>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</si>
  <si>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</si>
  <si>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</si>
  <si>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</si>
  <si>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</si>
  <si>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</si>
  <si>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</si>
  <si>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</si>
  <si>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</si>
  <si>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</si>
  <si>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</si>
  <si>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</si>
  <si>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</si>
  <si>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</si>
  <si>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</si>
  <si>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</si>
  <si>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</si>
  <si>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</si>
  <si>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</si>
  <si>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</si>
  <si>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</si>
  <si>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</si>
  <si>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</si>
  <si>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</si>
  <si>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</si>
  <si>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</si>
  <si>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</si>
  <si>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</si>
  <si>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</si>
  <si>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</si>
  <si>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</si>
  <si>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</si>
  <si>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</si>
  <si>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</si>
  <si>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</si>
  <si>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</si>
  <si>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</si>
  <si>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</si>
  <si>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</si>
  <si>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</si>
  <si>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</si>
  <si>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</si>
  <si>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</si>
  <si>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</si>
  <si>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</si>
  <si>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</si>
  <si>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</si>
  <si>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</si>
  <si>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</si>
  <si>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</si>
  <si>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</si>
  <si>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</si>
  <si>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</si>
  <si>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</si>
  <si>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</si>
  <si>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</si>
  <si>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</si>
  <si>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</si>
  <si>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</si>
  <si>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</si>
  <si>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</si>
  <si>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</si>
  <si>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</si>
  <si>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</si>
  <si>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</si>
  <si>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</si>
  <si>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</si>
  <si>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</si>
  <si>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</si>
  <si>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</si>
  <si>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</si>
  <si>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</si>
  <si>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</si>
  <si>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</si>
  <si>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</si>
  <si>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</si>
  <si>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</si>
  <si>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</si>
  <si>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</si>
  <si>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</si>
  <si>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</si>
  <si>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</si>
  <si>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</si>
  <si>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</si>
  <si>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</si>
  <si>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</si>
  <si>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</si>
  <si>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</si>
  <si>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</si>
  <si>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</si>
  <si>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</si>
  <si>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</si>
  <si>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</si>
  <si>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</si>
  <si>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</si>
  <si>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</si>
  <si>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</si>
  <si>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</si>
  <si>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</si>
  <si>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</si>
  <si>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</si>
  <si>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</si>
  <si>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</si>
  <si>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</si>
  <si>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</si>
  <si>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</si>
  <si>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</si>
  <si>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</si>
  <si>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</si>
  <si>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</si>
  <si>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</si>
  <si>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</si>
  <si>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</si>
  <si>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</si>
  <si>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</si>
  <si>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</si>
  <si>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</si>
  <si>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</si>
  <si>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</si>
  <si>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</si>
  <si>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</si>
  <si>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</si>
  <si>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</si>
  <si>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</si>
  <si>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</si>
  <si>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</si>
  <si>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</si>
  <si>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</si>
  <si>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</si>
  <si>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</si>
  <si>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</si>
  <si>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</si>
  <si>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</si>
  <si>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</si>
  <si>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</si>
  <si>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</si>
  <si>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</si>
  <si>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</si>
  <si>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</si>
  <si>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</si>
  <si>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</si>
  <si>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</si>
  <si>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</si>
  <si>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</si>
  <si>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</si>
  <si>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</si>
  <si>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</si>
  <si>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</si>
  <si>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</si>
  <si>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</si>
  <si>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</si>
  <si>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</si>
  <si>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</si>
  <si>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</si>
  <si>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</si>
  <si>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</si>
  <si>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</si>
  <si>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</si>
  <si>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</si>
  <si>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</si>
  <si>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</si>
  <si>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</si>
  <si>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</si>
  <si>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</si>
  <si>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</si>
  <si>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</si>
  <si>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</si>
  <si>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</si>
  <si>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</si>
  <si>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</si>
  <si>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</si>
  <si>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</si>
  <si>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</si>
  <si>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</si>
  <si>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</si>
  <si>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</si>
  <si>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</si>
  <si>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</si>
  <si>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</si>
  <si>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</si>
  <si>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</si>
  <si>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</si>
  <si>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</si>
  <si>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</si>
  <si>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</si>
  <si>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</si>
  <si>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</si>
  <si>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</si>
  <si>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</si>
  <si>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</si>
  <si>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</si>
  <si>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</si>
  <si>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</si>
  <si>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</si>
  <si>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</si>
  <si>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</si>
  <si>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</si>
  <si>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</si>
  <si>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</si>
  <si>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</si>
  <si>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</si>
  <si>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</si>
  <si>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</si>
  <si>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</si>
  <si>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</si>
  <si>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</si>
  <si>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</si>
  <si>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</si>
  <si>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</si>
  <si>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</si>
  <si>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</si>
  <si>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</si>
  <si>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</si>
  <si>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</si>
  <si>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</si>
  <si>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</si>
  <si>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</si>
  <si>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</si>
  <si>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</si>
  <si>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</si>
  <si>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</si>
  <si>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</si>
  <si>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</si>
  <si>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</si>
  <si>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</si>
  <si>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</si>
  <si>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</si>
  <si>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</si>
  <si>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</si>
  <si>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</si>
  <si>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</si>
  <si>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</si>
  <si>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</si>
  <si>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</si>
  <si>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</si>
  <si>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</si>
  <si>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</si>
  <si>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</si>
  <si>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</si>
  <si>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</si>
  <si>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</si>
  <si>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</si>
  <si>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</si>
  <si>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</si>
  <si>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</si>
  <si>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</si>
  <si>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</si>
  <si>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</si>
  <si>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</si>
  <si>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</si>
  <si>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</si>
  <si>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</si>
  <si>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</si>
  <si>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</si>
  <si>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</si>
  <si>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</si>
  <si>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</si>
  <si>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</si>
  <si>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</si>
  <si>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</si>
  <si>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</si>
  <si>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</si>
  <si>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</si>
  <si>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</si>
  <si>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</si>
  <si>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</si>
  <si>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</si>
  <si>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</si>
  <si>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</si>
  <si>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</si>
  <si>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</si>
  <si>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</si>
  <si>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</si>
  <si>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</si>
  <si>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</si>
  <si>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</si>
  <si>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</si>
  <si>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</si>
  <si>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</si>
  <si>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</si>
  <si>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</si>
  <si>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</si>
  <si>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</si>
  <si>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</si>
  <si>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</si>
  <si>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</si>
  <si>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</si>
  <si>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</si>
  <si>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</si>
  <si>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</si>
  <si>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</si>
  <si>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</si>
  <si>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</si>
  <si>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</si>
  <si>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</si>
  <si>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</si>
  <si>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</si>
  <si>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</si>
  <si>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</si>
  <si>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</si>
  <si>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</si>
  <si>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</si>
  <si>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</si>
  <si>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</si>
  <si>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</si>
  <si>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</si>
  <si>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</si>
  <si>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</si>
  <si>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</si>
  <si>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</si>
  <si>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</si>
  <si>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</si>
  <si>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</si>
  <si>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</si>
  <si>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</si>
  <si>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</si>
  <si>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</si>
  <si>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</si>
  <si>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</si>
  <si>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</si>
  <si>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</si>
  <si>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</si>
  <si>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</si>
  <si>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</si>
  <si>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</si>
  <si>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</si>
  <si>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</si>
  <si>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</si>
  <si>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</si>
  <si>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</si>
  <si>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</si>
  <si>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</si>
  <si>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</si>
  <si>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</si>
  <si>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</si>
  <si>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</si>
  <si>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</si>
  <si>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</si>
  <si>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</si>
  <si>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</si>
  <si>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</si>
  <si>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</si>
  <si>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</si>
  <si>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</si>
  <si>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</si>
  <si>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</si>
  <si>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</si>
  <si>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</si>
  <si>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</si>
  <si>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</si>
  <si>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</si>
  <si>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</si>
  <si>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</si>
  <si>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</si>
  <si>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</si>
  <si>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</si>
  <si>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</si>
  <si>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</si>
  <si>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</si>
  <si>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</si>
  <si>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</si>
  <si>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</si>
  <si>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</si>
  <si>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</si>
  <si>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</si>
  <si>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</si>
  <si>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</si>
  <si>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</si>
  <si>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</si>
  <si>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</si>
  <si>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</si>
  <si>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</si>
  <si>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</si>
  <si>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</si>
  <si>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</si>
  <si>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</si>
  <si>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</si>
  <si>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</si>
  <si>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</si>
  <si>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</si>
  <si>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</si>
  <si>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</si>
  <si>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</si>
  <si>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</si>
  <si>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</si>
  <si>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</si>
  <si>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</si>
  <si>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</si>
  <si>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</si>
  <si>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</si>
  <si>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</si>
  <si>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</si>
  <si>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</si>
  <si>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</si>
  <si>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</si>
  <si>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</si>
  <si>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</si>
  <si>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</si>
  <si>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</si>
  <si>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</si>
  <si>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</si>
  <si>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</si>
  <si>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</si>
  <si>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</si>
  <si>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</si>
  <si>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</si>
  <si>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</si>
  <si>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</si>
  <si>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</si>
  <si>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</si>
  <si>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</si>
  <si>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</si>
  <si>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</si>
  <si>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</si>
  <si>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</si>
  <si>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</si>
  <si>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</si>
  <si>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</si>
  <si>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</si>
  <si>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</si>
  <si>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</si>
  <si>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</si>
  <si>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</si>
  <si>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</si>
  <si>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</si>
  <si>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</si>
  <si>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</si>
  <si>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</si>
  <si>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</si>
  <si>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</si>
  <si>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</si>
  <si>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</si>
  <si>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</si>
  <si>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</si>
  <si>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</si>
  <si>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</si>
  <si>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</si>
  <si>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</si>
  <si>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</si>
  <si>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</si>
  <si>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</si>
  <si>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</si>
  <si>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</si>
  <si>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</si>
  <si>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</si>
  <si>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</si>
  <si>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</si>
  <si>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</si>
  <si>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</si>
  <si>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</si>
  <si>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</si>
  <si>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</si>
  <si>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</si>
  <si>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</si>
  <si>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</si>
  <si>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</si>
  <si>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</si>
  <si>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</si>
  <si>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</si>
  <si>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</si>
  <si>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</si>
  <si>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</si>
  <si>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</si>
  <si>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</si>
  <si>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</si>
  <si>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</si>
  <si>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</si>
  <si>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</si>
  <si>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</si>
  <si>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</si>
  <si>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</si>
  <si>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</si>
  <si>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</si>
  <si>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</si>
  <si>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</si>
  <si>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</si>
  <si>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</si>
  <si>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</si>
  <si>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</si>
  <si>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</si>
  <si>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</si>
  <si>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</si>
  <si>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</si>
  <si>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</si>
  <si>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</si>
  <si>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</si>
  <si>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</si>
  <si>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</si>
  <si>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</si>
  <si>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</si>
  <si>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</si>
  <si>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</si>
  <si>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</si>
  <si>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</si>
  <si>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</si>
  <si>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</si>
  <si>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</si>
  <si>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</si>
  <si>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</si>
  <si>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</si>
  <si>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</si>
  <si>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</si>
  <si>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</si>
  <si>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</si>
  <si>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</si>
  <si>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</si>
  <si>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</si>
  <si>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</si>
  <si>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</si>
  <si>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</si>
  <si>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</si>
  <si>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</si>
  <si>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</si>
  <si>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</si>
  <si>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</si>
  <si>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</si>
  <si>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</si>
  <si>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</si>
  <si>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</si>
  <si>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</si>
  <si>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</si>
  <si>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</si>
  <si>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</si>
  <si>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</si>
  <si>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</si>
  <si>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</si>
  <si>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</si>
  <si>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</si>
  <si>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</si>
  <si>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</si>
  <si>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</si>
  <si>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</si>
  <si>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</si>
  <si>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</si>
  <si>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</si>
  <si>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</si>
  <si>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</si>
  <si>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</si>
  <si>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</si>
  <si>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</si>
  <si>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</si>
  <si>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</si>
  <si>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</si>
  <si>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</si>
  <si>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</si>
  <si>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</si>
  <si>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</si>
  <si>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</si>
  <si>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</si>
  <si>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</si>
  <si>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</si>
  <si>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</si>
  <si>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</si>
  <si>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</si>
  <si>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</si>
  <si>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</si>
  <si>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</si>
  <si>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</si>
  <si>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</si>
  <si>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</si>
  <si>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</si>
  <si>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</si>
  <si>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</si>
  <si>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</si>
  <si>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</si>
  <si>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</si>
  <si>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</si>
  <si>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</si>
  <si>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</si>
  <si>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</si>
  <si>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</si>
  <si>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</si>
  <si>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</si>
  <si>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</si>
  <si>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</si>
  <si>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</si>
  <si>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</si>
  <si>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</si>
  <si>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</si>
  <si>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</si>
  <si>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</si>
  <si>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</si>
  <si>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</si>
  <si>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</si>
  <si>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</si>
  <si>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</si>
  <si>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</si>
  <si>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</si>
  <si>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</si>
  <si>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</si>
  <si>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</si>
  <si>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</si>
  <si>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</si>
  <si>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</si>
  <si>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</si>
  <si>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</si>
  <si>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</si>
  <si>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</si>
  <si>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</si>
  <si>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</si>
  <si>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</si>
  <si>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</si>
  <si>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</si>
  <si>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</si>
  <si>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</si>
  <si>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</si>
  <si>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</si>
  <si>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</si>
  <si>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</si>
  <si>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</si>
  <si>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</si>
  <si>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</si>
  <si>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</si>
  <si>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</si>
  <si>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</si>
  <si>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</si>
  <si>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</si>
  <si>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</si>
  <si>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</si>
  <si>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</si>
  <si>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</si>
  <si>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</si>
  <si>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</si>
  <si>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</si>
  <si>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</si>
  <si>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</si>
  <si>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</si>
  <si>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</si>
  <si>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</si>
  <si>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</si>
  <si>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</si>
  <si>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</si>
  <si>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</si>
  <si>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</si>
  <si>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</si>
  <si>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</si>
  <si>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</si>
  <si>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</si>
  <si>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</si>
  <si>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</si>
  <si>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</si>
  <si>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</si>
  <si>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</si>
  <si>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</si>
  <si>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</si>
  <si>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</si>
  <si>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</si>
  <si>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</si>
  <si>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</si>
  <si>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</si>
  <si>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</si>
  <si>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</si>
  <si>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</si>
  <si>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</si>
  <si>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</si>
  <si>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</si>
  <si>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</si>
  <si>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</si>
  <si>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</si>
  <si>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</si>
  <si>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</si>
  <si>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</si>
  <si>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</si>
  <si>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</si>
  <si>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</si>
  <si>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</si>
  <si>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</si>
  <si>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</si>
  <si>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</si>
  <si>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</si>
  <si>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</si>
  <si>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</si>
  <si>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</si>
  <si>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</si>
  <si>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</si>
  <si>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</si>
  <si>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</si>
  <si>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</si>
  <si>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</si>
  <si>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</si>
  <si>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</si>
  <si>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</si>
  <si>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</si>
  <si>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</si>
  <si>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</si>
  <si>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</si>
  <si>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</si>
  <si>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</si>
  <si>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</si>
  <si>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</si>
  <si>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</si>
  <si>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</si>
  <si>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</si>
  <si>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</si>
  <si>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</si>
  <si>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</si>
  <si>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</si>
  <si>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</si>
  <si>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</si>
  <si>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</si>
  <si>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</si>
  <si>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</si>
  <si>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</si>
  <si>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</si>
  <si>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</si>
  <si>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</si>
  <si>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</si>
  <si>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</si>
  <si>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</si>
  <si>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</si>
  <si>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</si>
  <si>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</si>
  <si>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</si>
  <si>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</si>
  <si>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</si>
  <si>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</si>
  <si>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</si>
  <si>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</si>
  <si>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</si>
  <si>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</si>
  <si>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</si>
  <si>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</si>
  <si>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</si>
  <si>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</si>
  <si>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</si>
  <si>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</si>
  <si>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</si>
  <si>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</si>
  <si>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</si>
  <si>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</si>
  <si>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</si>
  <si>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</si>
  <si>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</si>
  <si>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</si>
  <si>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</si>
  <si>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</si>
  <si>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</si>
  <si>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</si>
  <si>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</si>
  <si>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</si>
  <si>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</si>
  <si>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</si>
  <si>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</si>
  <si>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</si>
  <si>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</si>
  <si>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</si>
  <si>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</si>
  <si>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</si>
  <si>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</si>
  <si>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</si>
  <si>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</si>
  <si>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</si>
  <si>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</si>
  <si>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</si>
  <si>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</si>
  <si>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</si>
  <si>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</si>
  <si>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</si>
  <si>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</si>
  <si>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</si>
  <si>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</si>
  <si>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</si>
  <si>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</si>
  <si>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</si>
  <si>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</si>
  <si>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</si>
  <si>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</si>
  <si>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</si>
  <si>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</si>
  <si>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</si>
  <si>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</si>
  <si>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</si>
  <si>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</si>
  <si>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</si>
  <si>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</si>
  <si>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</si>
  <si>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</si>
  <si>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</si>
  <si>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</si>
  <si>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</si>
  <si>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</si>
  <si>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</si>
  <si>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</si>
  <si>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</si>
  <si>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</si>
  <si>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</si>
  <si>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</si>
  <si>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</si>
  <si>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</si>
  <si>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</si>
  <si>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</si>
  <si>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</si>
  <si>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</si>
  <si>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</si>
  <si>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</si>
  <si>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</si>
  <si>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</si>
  <si>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</si>
  <si>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</si>
  <si>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</si>
  <si>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</si>
  <si>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</si>
  <si>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</si>
  <si>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</si>
  <si>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</si>
  <si>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</si>
  <si>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</si>
  <si>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</si>
  <si>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</si>
  <si>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</si>
  <si>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</si>
  <si>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</si>
  <si>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</si>
  <si>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</si>
  <si>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</si>
  <si>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</si>
  <si>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</si>
  <si>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</si>
  <si>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</si>
  <si>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</si>
  <si>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</si>
  <si>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</si>
  <si>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</si>
  <si>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</si>
  <si>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</si>
  <si>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</si>
  <si>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</si>
  <si>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</si>
  <si>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</si>
  <si>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</si>
  <si>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</si>
  <si>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</si>
  <si>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</si>
  <si>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</si>
  <si>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</si>
  <si>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</si>
  <si>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</si>
  <si>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</si>
  <si>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</si>
  <si>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</si>
  <si>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</si>
  <si>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</si>
  <si>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</si>
  <si>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</si>
  <si>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</si>
  <si>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</si>
  <si>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</si>
  <si>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</si>
  <si>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</si>
  <si>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</si>
  <si>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</si>
  <si>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</si>
  <si>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</si>
  <si>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</si>
  <si>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</si>
  <si>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</si>
  <si>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</si>
  <si>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</si>
  <si>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</si>
  <si>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</si>
  <si>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</si>
  <si>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</si>
  <si>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</si>
  <si>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</si>
  <si>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</si>
  <si>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</si>
  <si>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</si>
  <si>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</si>
  <si>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</si>
  <si>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</si>
  <si>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</si>
  <si>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</si>
  <si>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</si>
  <si>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</si>
  <si>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</si>
  <si>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</si>
  <si>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</si>
  <si>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</si>
  <si>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</si>
  <si>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</si>
  <si>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</si>
  <si>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</si>
  <si>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</si>
  <si>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</si>
  <si>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</si>
  <si>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</si>
  <si>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</si>
  <si>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</si>
  <si>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</si>
  <si>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</si>
  <si>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</si>
  <si>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</si>
  <si>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</si>
  <si>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</si>
  <si>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</si>
  <si>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</si>
  <si>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</si>
  <si>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</si>
  <si>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</si>
  <si>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</si>
  <si>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</si>
  <si>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</si>
  <si>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</si>
  <si>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</si>
  <si>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</si>
  <si>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</si>
  <si>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</si>
  <si>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</si>
  <si>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</si>
  <si>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</si>
  <si>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</si>
  <si>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</si>
  <si>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</si>
  <si>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</si>
  <si>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</si>
  <si>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</si>
  <si>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</si>
  <si>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</si>
  <si>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</si>
  <si>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</si>
  <si>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</si>
  <si>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</si>
  <si>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</si>
  <si>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</si>
  <si>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</si>
  <si>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</si>
  <si>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</si>
  <si>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</si>
  <si>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</si>
  <si>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</si>
  <si>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</si>
  <si>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</si>
  <si>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</si>
  <si>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</si>
  <si>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</si>
  <si>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</si>
  <si>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</si>
  <si>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</si>
  <si>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</si>
  <si>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</si>
  <si>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</si>
  <si>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</si>
  <si>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</si>
  <si>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</si>
  <si>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</si>
  <si>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</si>
  <si>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</si>
  <si>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</si>
  <si>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</si>
  <si>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</si>
  <si>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</si>
  <si>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</si>
  <si>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</si>
  <si>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</si>
  <si>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</si>
  <si>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</si>
  <si>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</si>
  <si>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</si>
  <si>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</si>
  <si>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</si>
  <si>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</si>
  <si>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</si>
  <si>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</si>
  <si>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</si>
  <si>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</si>
  <si>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</si>
  <si>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</si>
  <si>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</si>
  <si>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</si>
  <si>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</si>
  <si>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</si>
  <si>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</si>
  <si>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</si>
  <si>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</si>
  <si>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</si>
  <si>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</si>
  <si>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</si>
  <si>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</si>
  <si>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</si>
  <si>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</si>
  <si>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</si>
  <si>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</si>
  <si>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</si>
  <si>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</si>
  <si>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</si>
  <si>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</si>
  <si>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</si>
  <si>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</si>
  <si>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</si>
  <si>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</si>
  <si>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</si>
  <si>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</si>
  <si>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</si>
  <si>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</si>
  <si>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</si>
  <si>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</si>
  <si>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</si>
  <si>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</si>
  <si>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</si>
  <si>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</si>
  <si>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</si>
  <si>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</si>
  <si>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</si>
  <si>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</si>
  <si>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</si>
  <si>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</si>
  <si>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</si>
  <si>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</si>
  <si>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</si>
  <si>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</si>
  <si>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</si>
  <si>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</si>
  <si>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</si>
  <si>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</si>
  <si>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</si>
  <si>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</si>
  <si>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</si>
  <si>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</si>
  <si>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</si>
  <si>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</si>
  <si>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</si>
  <si>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</si>
  <si>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</si>
  <si>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</si>
  <si>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</si>
  <si>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</si>
  <si>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</si>
  <si>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</si>
  <si>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</si>
  <si>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</si>
  <si>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</si>
  <si>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</si>
  <si>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</si>
  <si>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</si>
  <si>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</si>
  <si>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</si>
  <si>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</si>
  <si>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</si>
  <si>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</si>
  <si>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</si>
  <si>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</si>
  <si>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</si>
  <si>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</si>
  <si>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</si>
  <si>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</si>
  <si>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</si>
  <si>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</si>
  <si>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</si>
  <si>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</si>
  <si>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</si>
  <si>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</si>
  <si>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</si>
  <si>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</si>
  <si>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</si>
  <si>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</si>
  <si>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</si>
  <si>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</si>
  <si>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</si>
  <si>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</si>
  <si>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</si>
  <si>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</si>
  <si>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</si>
  <si>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</si>
  <si>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</si>
  <si>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</si>
  <si>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</si>
  <si>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</si>
  <si>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</si>
  <si>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</si>
  <si>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</si>
  <si>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</si>
  <si>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</si>
  <si>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</si>
  <si>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</si>
  <si>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</si>
  <si>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</si>
  <si>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</si>
  <si>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</si>
  <si>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</si>
  <si>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</si>
  <si>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</si>
  <si>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</si>
  <si>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</si>
  <si>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</si>
  <si>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</si>
  <si>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</si>
  <si>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</si>
  <si>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</si>
  <si>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</si>
  <si>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</si>
  <si>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</si>
  <si>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</si>
  <si>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</si>
  <si>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</si>
  <si>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</si>
  <si>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</si>
  <si>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</si>
  <si>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</si>
  <si>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</si>
  <si>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</si>
  <si>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</si>
  <si>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</si>
  <si>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</si>
  <si>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</si>
  <si>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</si>
  <si>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</si>
  <si>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</si>
  <si>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</si>
  <si>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</si>
  <si>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</si>
  <si>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</si>
  <si>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</si>
  <si>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</si>
  <si>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</si>
  <si>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</si>
  <si>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</si>
  <si>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</si>
  <si>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</si>
  <si>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</si>
  <si>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</si>
  <si>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</si>
  <si>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</si>
  <si>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</si>
  <si>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</si>
  <si>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</si>
  <si>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</si>
  <si>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</si>
  <si>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</si>
  <si>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</si>
  <si>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</si>
  <si>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</si>
  <si>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</si>
  <si>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</si>
  <si>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</si>
  <si>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</si>
  <si>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</si>
  <si>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</si>
  <si>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</si>
  <si>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</si>
  <si>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</si>
  <si>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</si>
  <si>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</si>
  <si>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</si>
  <si>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</si>
  <si>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</si>
  <si>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</si>
  <si>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</si>
  <si>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</si>
  <si>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</si>
  <si>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</si>
  <si>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</si>
  <si>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</si>
  <si>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</si>
  <si>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</si>
  <si>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</si>
  <si>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</si>
  <si>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</si>
  <si>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</si>
  <si>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</si>
  <si>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</si>
  <si>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</si>
  <si>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</si>
  <si>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</si>
  <si>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</si>
  <si>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</si>
  <si>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</si>
  <si>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</si>
  <si>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</si>
  <si>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</si>
  <si>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</si>
  <si>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</si>
  <si>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</si>
  <si>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</si>
  <si>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</si>
  <si>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</si>
  <si>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</si>
  <si>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</si>
  <si>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</si>
  <si>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</si>
  <si>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</si>
  <si>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</si>
  <si>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</si>
  <si>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</si>
  <si>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</si>
  <si>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</si>
  <si>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</si>
  <si>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</si>
  <si>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</si>
  <si>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</si>
  <si>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</si>
  <si>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</si>
  <si>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</si>
  <si>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</si>
  <si>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</si>
  <si>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</si>
  <si>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</si>
  <si>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</si>
  <si>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</si>
  <si>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</si>
  <si>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</si>
  <si>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</si>
  <si>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</si>
  <si>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</si>
  <si>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</si>
  <si>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</si>
  <si>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</si>
  <si>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</si>
  <si>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</si>
  <si>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</si>
  <si>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</si>
  <si>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</si>
  <si>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</si>
  <si>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</si>
  <si>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</si>
  <si>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</si>
  <si>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</si>
  <si>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</si>
  <si>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</si>
  <si>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</si>
  <si>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</si>
  <si>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</si>
  <si>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</si>
  <si>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</si>
  <si>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</si>
  <si>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</si>
  <si>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</si>
  <si>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</si>
  <si>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</si>
  <si>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</si>
  <si>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</si>
  <si>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</si>
  <si>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</si>
  <si>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</si>
  <si>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</si>
  <si>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</si>
  <si>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</si>
  <si>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</si>
  <si>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</si>
  <si>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</si>
  <si>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</si>
  <si>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</si>
  <si>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</si>
  <si>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</si>
  <si>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</si>
  <si>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</si>
  <si>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</si>
  <si>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</si>
  <si>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</si>
  <si>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</si>
  <si>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</si>
  <si>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</si>
  <si>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</si>
  <si>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</si>
  <si>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</si>
  <si>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</si>
  <si>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</si>
  <si>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</si>
  <si>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</si>
  <si>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</si>
  <si>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</si>
  <si>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</si>
  <si>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</si>
  <si>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</si>
  <si>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</si>
  <si>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</si>
  <si>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</si>
  <si>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</si>
  <si>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</si>
  <si>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</si>
  <si>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</si>
  <si>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</si>
  <si>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</si>
  <si>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</si>
  <si>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</si>
  <si>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</si>
  <si>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</si>
  <si>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</si>
  <si>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</si>
  <si>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</si>
  <si>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</si>
  <si>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</si>
  <si>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</si>
  <si>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</si>
  <si>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</si>
  <si>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</si>
  <si>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</si>
  <si>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</si>
  <si>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</si>
  <si>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</si>
  <si>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</si>
  <si>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</si>
  <si>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</si>
  <si>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</si>
  <si>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</si>
  <si>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</si>
  <si>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</si>
  <si>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</si>
  <si>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</si>
  <si>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</si>
  <si>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</si>
  <si>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</si>
  <si>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</si>
  <si>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</si>
  <si>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</si>
  <si>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</si>
  <si>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</si>
  <si>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</si>
  <si>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</si>
  <si>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</si>
  <si>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</si>
  <si>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</si>
  <si>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</si>
  <si>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</si>
  <si>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</si>
  <si>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</si>
  <si>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</si>
  <si>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</si>
  <si>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</si>
  <si>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</si>
  <si>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</si>
  <si>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</si>
  <si>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</si>
  <si>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</si>
  <si>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</si>
  <si>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</si>
  <si>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</si>
  <si>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</si>
  <si>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</si>
  <si>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</si>
  <si>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</si>
  <si>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</si>
  <si>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</si>
  <si>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</si>
  <si>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</si>
  <si>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</si>
  <si>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</si>
  <si>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</si>
  <si>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</si>
  <si>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</si>
  <si>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</si>
  <si>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</si>
  <si>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</si>
  <si>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</si>
  <si>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</si>
  <si>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</si>
  <si>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</si>
  <si>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</si>
  <si>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</si>
  <si>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</si>
  <si>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</si>
  <si>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</si>
  <si>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</si>
  <si>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</si>
  <si>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</si>
  <si>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</si>
  <si>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</si>
  <si>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</si>
  <si>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</si>
  <si>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</si>
  <si>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</si>
  <si>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</si>
  <si>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</si>
  <si>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</si>
  <si>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</si>
  <si>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</si>
  <si>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</si>
  <si>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</si>
  <si>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</si>
  <si>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</si>
  <si>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</si>
  <si>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</si>
  <si>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</si>
  <si>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</si>
  <si>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</si>
  <si>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</si>
  <si>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</si>
  <si>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</si>
  <si>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</si>
  <si>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</si>
  <si>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</si>
  <si>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</si>
  <si>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</si>
  <si>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</si>
  <si>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</si>
  <si>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</si>
  <si>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</si>
  <si>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</si>
  <si>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</si>
  <si>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</si>
  <si>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</si>
  <si>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</si>
  <si>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</si>
  <si>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</si>
  <si>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</si>
  <si>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</si>
  <si>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</si>
  <si>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</si>
  <si>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</si>
  <si>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</si>
  <si>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</si>
  <si>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</si>
  <si>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</si>
  <si>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</si>
  <si>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</si>
  <si>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</si>
  <si>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</si>
  <si>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</si>
  <si>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</si>
  <si>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</si>
  <si>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</si>
  <si>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</si>
  <si>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</si>
  <si>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</si>
  <si>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</si>
  <si>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</si>
  <si>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</si>
  <si>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</si>
  <si>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</si>
  <si>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</si>
  <si>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</si>
  <si>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</si>
  <si>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</si>
  <si>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</si>
  <si>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</si>
  <si>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</si>
  <si>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</si>
  <si>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</si>
  <si>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</si>
  <si>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</si>
  <si>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</si>
  <si>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</si>
  <si>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</si>
  <si>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</si>
  <si>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</si>
  <si>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</si>
  <si>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</si>
  <si>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</si>
  <si>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</si>
  <si>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</si>
  <si>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</si>
  <si>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</si>
  <si>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</si>
  <si>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</si>
  <si>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</si>
  <si>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</si>
  <si>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</si>
  <si>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</si>
  <si>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</si>
  <si>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</si>
  <si>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</si>
  <si>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</si>
  <si>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</si>
  <si>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</si>
  <si>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</si>
  <si>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</si>
  <si>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</si>
  <si>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</si>
  <si>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</si>
  <si>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</si>
  <si>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</si>
  <si>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</si>
  <si>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</si>
  <si>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</si>
  <si>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</si>
  <si>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</si>
  <si>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</si>
  <si>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</si>
  <si>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</si>
  <si>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</si>
  <si>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</si>
  <si>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</si>
  <si>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</si>
  <si>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</si>
  <si>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</si>
  <si>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</si>
  <si>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</si>
  <si>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</si>
  <si>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</si>
  <si>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</si>
  <si>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</si>
  <si>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</si>
  <si>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</si>
  <si>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</si>
  <si>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</si>
  <si>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</si>
  <si>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</si>
  <si>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</si>
  <si>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</si>
  <si>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</si>
  <si>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</si>
  <si>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</si>
  <si>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</si>
  <si>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</si>
  <si>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</si>
  <si>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</si>
  <si>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</si>
  <si>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</si>
  <si>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</si>
  <si>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</si>
  <si>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</si>
  <si>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</si>
  <si>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</si>
  <si>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</si>
  <si>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</si>
  <si>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</si>
  <si>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</si>
  <si>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</si>
  <si>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</si>
  <si>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</si>
  <si>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</si>
  <si>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</si>
  <si>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</si>
  <si>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</si>
  <si>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</si>
  <si>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</si>
  <si>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</si>
  <si>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</si>
  <si>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</si>
  <si>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</si>
  <si>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</si>
  <si>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</si>
  <si>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</si>
  <si>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</si>
  <si>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</si>
  <si>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</si>
  <si>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</si>
  <si>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</si>
  <si>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</si>
  <si>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</si>
  <si>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</si>
  <si>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</si>
  <si>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</si>
  <si>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</si>
  <si>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</si>
  <si>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</si>
  <si>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</si>
  <si>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</si>
  <si>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</si>
  <si>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</si>
  <si>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</si>
  <si>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</si>
  <si>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</si>
  <si>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</si>
  <si>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</si>
  <si>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</si>
  <si>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</si>
  <si>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</si>
  <si>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</si>
  <si>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</si>
  <si>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</si>
  <si>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</si>
  <si>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</si>
  <si>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</si>
  <si>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</si>
  <si>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</si>
  <si>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</si>
  <si>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</si>
  <si>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</si>
  <si>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</si>
  <si>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</si>
  <si>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</si>
  <si>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</si>
  <si>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</si>
  <si>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</si>
  <si>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</si>
  <si>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</si>
  <si>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</si>
  <si>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</si>
  <si>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</si>
  <si>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</si>
  <si>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</si>
  <si>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</si>
  <si>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</si>
  <si>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</si>
  <si>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</si>
  <si>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</si>
  <si>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</si>
  <si>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</si>
  <si>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</si>
  <si>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</si>
  <si>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</si>
  <si>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</si>
  <si>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</si>
  <si>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</si>
  <si>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</si>
  <si>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</si>
  <si>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</si>
  <si>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</si>
  <si>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</si>
  <si>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</si>
  <si>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</si>
  <si>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</si>
  <si>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</si>
  <si>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</si>
  <si>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</si>
  <si>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</si>
  <si>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</si>
  <si>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</si>
  <si>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</si>
  <si>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</si>
  <si>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</si>
  <si>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</si>
  <si>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</si>
  <si>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</si>
  <si>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</si>
  <si>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</si>
  <si>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</si>
  <si>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</si>
  <si>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</si>
  <si>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</si>
  <si>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</si>
  <si>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</si>
  <si>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</si>
  <si>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</si>
  <si>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</si>
  <si>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</si>
  <si>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</si>
  <si>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</si>
  <si>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</si>
  <si>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</si>
  <si>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</si>
  <si>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</si>
  <si>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</si>
  <si>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</si>
  <si>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</si>
  <si>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</si>
  <si>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</si>
  <si>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</si>
  <si>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</si>
  <si>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</si>
  <si>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</si>
  <si>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</si>
  <si>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</si>
  <si>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</si>
  <si>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</si>
  <si>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</si>
  <si>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</si>
  <si>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</si>
  <si>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</si>
  <si>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</si>
  <si>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</si>
  <si>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</si>
  <si>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</si>
  <si>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</si>
  <si>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</si>
  <si>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</si>
  <si>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</si>
  <si>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</si>
  <si>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</si>
  <si>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</si>
  <si>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</si>
  <si>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</si>
  <si>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</si>
  <si>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</si>
  <si>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</si>
  <si>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</si>
  <si>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</si>
  <si>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</si>
  <si>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</si>
  <si>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</si>
  <si>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</si>
  <si>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</si>
  <si>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</si>
  <si>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</si>
  <si>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</si>
  <si>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</si>
  <si>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</si>
  <si>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</si>
  <si>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</si>
  <si>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</si>
  <si>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</si>
  <si>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</si>
  <si>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</si>
  <si>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</si>
  <si>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</si>
  <si>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</si>
  <si>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</si>
  <si>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</si>
  <si>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</si>
  <si>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</si>
  <si>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</si>
  <si>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</si>
  <si>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</si>
  <si>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</si>
  <si>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</si>
  <si>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</si>
  <si>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</si>
  <si>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</si>
  <si>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</si>
  <si>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</si>
  <si>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</si>
  <si>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</si>
  <si>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</si>
  <si>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</si>
  <si>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</si>
  <si>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</si>
  <si>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</si>
  <si>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</si>
  <si>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</si>
  <si>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</si>
  <si>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</si>
  <si>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</si>
  <si>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</si>
  <si>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</si>
  <si>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</si>
  <si>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</si>
  <si>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</si>
  <si>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</si>
  <si>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</si>
  <si>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</si>
  <si>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</si>
  <si>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</si>
  <si>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</si>
  <si>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</si>
  <si>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</si>
  <si>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</si>
  <si>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</si>
  <si>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</si>
  <si>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</si>
  <si>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</si>
  <si>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</si>
  <si>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</si>
  <si>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</si>
  <si>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</si>
  <si>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</si>
  <si>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</si>
  <si>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</si>
  <si>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</si>
  <si>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</si>
  <si>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</si>
  <si>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</si>
  <si>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</si>
  <si>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</si>
  <si>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</si>
  <si>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</si>
  <si>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</si>
  <si>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</si>
  <si>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</si>
  <si>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</si>
  <si>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</si>
  <si>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</si>
  <si>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</si>
  <si>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</si>
  <si>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</si>
  <si>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</si>
  <si>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</si>
  <si>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</si>
  <si>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</si>
  <si>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</si>
  <si>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</si>
  <si>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</si>
  <si>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</si>
  <si>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</si>
  <si>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</si>
  <si>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</si>
  <si>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</si>
  <si>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</si>
  <si>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</si>
  <si>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</si>
  <si>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</si>
  <si>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</si>
  <si>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</si>
  <si>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</si>
  <si>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</si>
  <si>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</si>
  <si>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</si>
  <si>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</si>
  <si>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</si>
  <si>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</si>
  <si>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</si>
  <si>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</si>
  <si>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</si>
  <si>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</si>
  <si>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</si>
  <si>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</si>
  <si>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</si>
  <si>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</si>
  <si>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</si>
  <si>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</si>
  <si>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</si>
  <si>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</si>
  <si>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</si>
  <si>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</si>
  <si>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</si>
  <si>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</si>
  <si>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</si>
  <si>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</si>
  <si>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</si>
  <si>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</si>
  <si>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</si>
  <si>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</si>
  <si>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</si>
  <si>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</si>
  <si>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</si>
  <si>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</si>
  <si>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</si>
  <si>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</si>
  <si>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</si>
  <si>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</si>
  <si>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</si>
  <si>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</si>
  <si>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</si>
  <si>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</si>
  <si>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</si>
  <si>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</si>
  <si>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</si>
  <si>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</si>
  <si>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</si>
  <si>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</si>
  <si>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</si>
  <si>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</si>
  <si>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</si>
  <si>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</si>
  <si>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</si>
  <si>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</si>
  <si>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</si>
  <si>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</si>
  <si>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</si>
  <si>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</si>
  <si>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</si>
  <si>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</si>
  <si>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</si>
  <si>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</si>
  <si>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</si>
  <si>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</si>
  <si>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</si>
  <si>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</si>
  <si>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</si>
  <si>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</si>
  <si>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</si>
  <si>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</si>
  <si>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</si>
  <si>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</si>
  <si>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</si>
  <si>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</si>
  <si>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</si>
  <si>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</si>
  <si>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</si>
  <si>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</si>
  <si>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</si>
  <si>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</si>
  <si>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</si>
  <si>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</si>
  <si>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</si>
  <si>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</si>
  <si>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</si>
  <si>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</si>
  <si>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</si>
  <si>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</si>
  <si>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</si>
  <si>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</si>
  <si>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</si>
  <si>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</si>
  <si>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</si>
  <si>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</si>
  <si>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</si>
  <si>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</si>
  <si>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</si>
  <si>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</si>
  <si>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</si>
  <si>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</si>
  <si>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</si>
  <si>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</si>
  <si>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</si>
  <si>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</si>
  <si>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</si>
  <si>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</si>
  <si>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</si>
  <si>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</si>
  <si>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</si>
  <si>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</si>
  <si>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</si>
  <si>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</si>
  <si>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</si>
  <si>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</si>
  <si>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</si>
  <si>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</si>
  <si>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</si>
  <si>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</si>
  <si>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</si>
  <si>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</si>
  <si>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</si>
  <si>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</si>
  <si>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</si>
  <si>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</si>
  <si>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</si>
  <si>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</si>
  <si>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</si>
  <si>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</si>
  <si>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</si>
  <si>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</si>
  <si>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</si>
  <si>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</si>
  <si>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</si>
  <si>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</si>
  <si>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</si>
  <si>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</si>
  <si>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</si>
  <si>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</si>
  <si>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</si>
  <si>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</si>
  <si>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</si>
  <si>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</si>
  <si>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</si>
  <si>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</si>
  <si>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</si>
  <si>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</si>
  <si>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</si>
  <si>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</si>
  <si>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</si>
  <si>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</si>
  <si>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</si>
  <si>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</si>
  <si>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</si>
  <si>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</si>
  <si>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</si>
  <si>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</si>
  <si>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</si>
  <si>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</si>
  <si>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</si>
  <si>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</si>
  <si>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</si>
  <si>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</si>
  <si>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</si>
  <si>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</si>
  <si>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</si>
  <si>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</si>
  <si>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</si>
  <si>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</si>
  <si>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</si>
  <si>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</si>
  <si>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</si>
  <si>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</si>
  <si>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</si>
  <si>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</si>
  <si>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</si>
  <si>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</si>
  <si>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</si>
  <si>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</si>
  <si>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</si>
  <si>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</si>
  <si>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</si>
  <si>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</si>
  <si>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</si>
  <si>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</si>
  <si>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</si>
  <si>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</si>
  <si>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</si>
  <si>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</si>
  <si>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</si>
  <si>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</si>
  <si>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</si>
  <si>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</si>
  <si>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</si>
  <si>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</si>
  <si>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</si>
  <si>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</si>
  <si>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</si>
  <si>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</si>
  <si>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</si>
  <si>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</si>
  <si>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</si>
  <si>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</si>
  <si>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</si>
  <si>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</si>
  <si>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</si>
  <si>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</si>
  <si>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</si>
  <si>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</si>
  <si>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</si>
  <si>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</si>
  <si>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</si>
  <si>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</si>
  <si>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</si>
  <si>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</si>
  <si>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</si>
  <si>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</si>
  <si>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</si>
  <si>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</si>
  <si>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</si>
  <si>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</si>
  <si>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</si>
  <si>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</si>
  <si>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</si>
  <si>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</si>
  <si>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</si>
  <si>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</si>
  <si>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</si>
  <si>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</si>
  <si>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</si>
  <si>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</si>
  <si>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</si>
  <si>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</si>
  <si>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</si>
  <si>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</si>
  <si>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</si>
  <si>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</si>
  <si>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</si>
  <si>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</si>
  <si>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</si>
  <si>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</si>
  <si>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</si>
  <si>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</si>
  <si>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</si>
  <si>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</si>
  <si>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</si>
  <si>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</si>
  <si>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</si>
  <si>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</si>
  <si>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</si>
  <si>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</si>
  <si>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</si>
  <si>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</si>
  <si>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</si>
  <si>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</si>
  <si>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</si>
  <si>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</si>
  <si>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</si>
  <si>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</si>
  <si>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</si>
  <si>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</si>
  <si>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</si>
  <si>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</si>
  <si>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</si>
  <si>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</si>
  <si>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</si>
  <si>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</si>
  <si>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</si>
  <si>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</si>
  <si>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</si>
  <si>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</si>
  <si>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</si>
  <si>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</si>
  <si>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</si>
  <si>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</si>
  <si>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</si>
  <si>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</si>
  <si>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</si>
  <si>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</si>
  <si>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</si>
  <si>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</si>
  <si>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</si>
  <si>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</si>
  <si>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</si>
  <si>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</si>
  <si>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</si>
  <si>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</si>
  <si>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</si>
  <si>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</si>
  <si>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</si>
  <si>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</si>
  <si>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</si>
  <si>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</si>
  <si>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</si>
  <si>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</si>
  <si>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</si>
  <si>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</si>
  <si>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</si>
  <si>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</si>
  <si>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</si>
  <si>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</si>
  <si>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</si>
  <si>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</si>
  <si>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</si>
  <si>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</si>
  <si>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</si>
  <si>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</si>
  <si>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</si>
  <si>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</si>
  <si>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</si>
  <si>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</si>
  <si>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</si>
  <si>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</si>
  <si>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</si>
  <si>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</si>
  <si>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</si>
  <si>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</si>
  <si>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</si>
  <si>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</si>
  <si>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</si>
  <si>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</si>
  <si>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</si>
  <si>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</si>
  <si>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</si>
  <si>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</si>
  <si>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</si>
  <si>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</si>
  <si>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</si>
  <si>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</si>
  <si>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</si>
  <si>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</si>
  <si>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</si>
  <si>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</si>
  <si>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</si>
  <si>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</si>
  <si>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</si>
  <si>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</si>
  <si>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</si>
  <si>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</si>
  <si>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</si>
  <si>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</si>
  <si>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</si>
  <si>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</si>
  <si>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</si>
  <si>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</si>
  <si>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</si>
  <si>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</si>
  <si>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</si>
  <si>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</si>
  <si>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</si>
  <si>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</si>
  <si>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</si>
  <si>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</si>
  <si>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</si>
  <si>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</si>
  <si>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</si>
  <si>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</si>
  <si>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</si>
  <si>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</si>
  <si>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</si>
  <si>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</si>
  <si>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</si>
  <si>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</si>
  <si>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</si>
  <si>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</si>
  <si>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</si>
  <si>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</si>
  <si>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</si>
  <si>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</si>
  <si>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</si>
  <si>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</si>
  <si>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</si>
  <si>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</si>
  <si>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</si>
  <si>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</si>
  <si>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</si>
  <si>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</si>
  <si>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</si>
  <si>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</si>
  <si>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</si>
  <si>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</si>
  <si>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</si>
  <si>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</si>
  <si>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</si>
  <si>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</si>
  <si>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</si>
  <si>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</si>
  <si>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</si>
  <si>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</si>
  <si>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</si>
  <si>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</si>
  <si>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</si>
  <si>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</si>
  <si>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</si>
  <si>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</si>
  <si>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</si>
  <si>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</si>
  <si>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</si>
  <si>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</si>
  <si>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</si>
  <si>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</si>
  <si>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</si>
  <si>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</si>
  <si>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</si>
  <si>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</si>
  <si>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</si>
  <si>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</si>
  <si>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</si>
  <si>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</si>
  <si>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</si>
  <si>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</si>
  <si>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</si>
  <si>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</si>
  <si>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</si>
  <si>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</si>
  <si>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</si>
  <si>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</si>
  <si>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</si>
  <si>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</si>
  <si>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</si>
  <si>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</si>
  <si>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</si>
  <si>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</si>
  <si>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</si>
  <si>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</si>
  <si>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</si>
  <si>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</si>
  <si>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</si>
  <si>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</si>
  <si>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</si>
  <si>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</si>
  <si>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</si>
  <si>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</si>
  <si>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</si>
  <si>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</si>
  <si>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</si>
  <si>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</si>
  <si>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</si>
  <si>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</si>
  <si>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</si>
  <si>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</si>
  <si>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</si>
  <si>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</si>
  <si>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</si>
  <si>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</si>
  <si>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</si>
  <si>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</si>
  <si>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</si>
  <si>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</si>
  <si>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</si>
  <si>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</si>
  <si>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</si>
  <si>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</si>
  <si>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</si>
  <si>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</si>
  <si>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</si>
  <si>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</si>
  <si>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</si>
  <si>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</si>
  <si>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</si>
  <si>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</si>
  <si>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</si>
  <si>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</si>
  <si>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</si>
  <si>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</si>
  <si>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</si>
  <si>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</si>
  <si>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</si>
  <si>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</si>
  <si>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</si>
  <si>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</si>
  <si>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</si>
  <si>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</si>
  <si>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</si>
  <si>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</si>
  <si>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</si>
  <si>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</si>
  <si>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</si>
  <si>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</si>
  <si>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</si>
  <si>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</si>
  <si>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</si>
  <si>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</si>
  <si>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</si>
  <si>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</si>
  <si>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</si>
  <si>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</si>
  <si>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</si>
  <si>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</si>
  <si>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</si>
  <si>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</si>
  <si>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</si>
  <si>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</si>
  <si>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</si>
  <si>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</si>
  <si>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</si>
  <si>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</si>
  <si>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</si>
  <si>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</si>
  <si>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</si>
  <si>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</si>
  <si>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</si>
  <si>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</si>
  <si>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</si>
  <si>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</si>
  <si>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</si>
  <si>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</si>
  <si>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</si>
  <si>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</si>
  <si>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</si>
  <si>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</si>
  <si>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</si>
  <si>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</si>
  <si>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</si>
  <si>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</si>
  <si>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</si>
  <si>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</si>
  <si>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</si>
  <si>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</si>
  <si>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</si>
  <si>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</si>
  <si>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</si>
  <si>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</si>
  <si>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</si>
  <si>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</si>
  <si>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</si>
  <si>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</si>
  <si>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</si>
  <si>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</si>
  <si>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</si>
  <si>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</si>
  <si>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</si>
  <si>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</si>
  <si>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</si>
  <si>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</si>
  <si>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</si>
  <si>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</si>
  <si>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</si>
  <si>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</si>
  <si>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</si>
  <si>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</si>
  <si>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</si>
  <si>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</si>
  <si>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</si>
  <si>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</si>
  <si>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</si>
  <si>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</si>
  <si>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</si>
  <si>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</si>
  <si>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</si>
  <si>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</si>
  <si>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</si>
  <si>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</si>
  <si>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</si>
  <si>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</si>
  <si>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</si>
  <si>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</si>
  <si>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</si>
  <si>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</si>
  <si>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</si>
  <si>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</si>
  <si>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</si>
  <si>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</si>
  <si>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</si>
  <si>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</si>
  <si>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</si>
  <si>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</si>
  <si>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</si>
  <si>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</si>
  <si>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</si>
  <si>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</si>
  <si>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</si>
  <si>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</si>
  <si>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</si>
  <si>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</si>
  <si>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</si>
  <si>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</si>
  <si>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</si>
  <si>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</si>
  <si>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</si>
  <si>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</si>
  <si>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</si>
  <si>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</si>
  <si>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</si>
  <si>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</si>
  <si>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</si>
  <si>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</si>
  <si>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</si>
  <si>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</si>
  <si>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</si>
  <si>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</si>
  <si>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</si>
  <si>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</si>
  <si>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</si>
  <si>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</si>
  <si>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</si>
  <si>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</si>
  <si>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</si>
  <si>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</si>
  <si>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</si>
  <si>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</si>
  <si>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</si>
  <si>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</si>
  <si>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</si>
  <si>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</si>
  <si>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</si>
  <si>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</si>
  <si>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</si>
  <si>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</si>
  <si>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</si>
  <si>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</si>
  <si>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</si>
  <si>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</si>
  <si>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</si>
  <si>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</si>
  <si>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</si>
  <si>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</si>
  <si>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</si>
  <si>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</si>
  <si>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</si>
  <si>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</si>
  <si>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</si>
  <si>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</si>
  <si>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</si>
  <si>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</si>
  <si>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</si>
  <si>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</si>
  <si>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</si>
  <si>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</si>
  <si>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</si>
  <si>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</si>
  <si>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</si>
  <si>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</si>
  <si>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</si>
  <si>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</si>
  <si>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</si>
  <si>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</si>
  <si>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</si>
  <si>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</si>
  <si>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</si>
  <si>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</si>
  <si>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</si>
  <si>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</si>
  <si>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</si>
  <si>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</si>
  <si>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</si>
  <si>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</si>
  <si>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</si>
  <si>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</si>
  <si>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</si>
  <si>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</si>
  <si>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</si>
  <si>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</si>
  <si>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</si>
  <si>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</si>
  <si>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</si>
  <si>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</si>
  <si>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</si>
  <si>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</si>
  <si>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</si>
  <si>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</si>
  <si>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</si>
  <si>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</si>
  <si>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</si>
  <si>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</si>
  <si>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</si>
  <si>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</si>
  <si>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</si>
  <si>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</si>
  <si>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</si>
  <si>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</si>
  <si>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</si>
  <si>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</si>
  <si>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</si>
  <si>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</si>
  <si>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</si>
  <si>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</si>
  <si>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</si>
  <si>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</si>
  <si>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</si>
  <si>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</si>
  <si>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</si>
  <si>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</si>
  <si>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</si>
  <si>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</si>
  <si>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</si>
  <si>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</si>
  <si>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</si>
  <si>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</si>
  <si>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</si>
  <si>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</si>
  <si>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</si>
  <si>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</si>
  <si>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</si>
  <si>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</si>
  <si>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</si>
  <si>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</si>
  <si>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</si>
  <si>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</si>
  <si>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</si>
  <si>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</si>
  <si>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</si>
  <si>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</si>
  <si>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</si>
  <si>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</si>
  <si>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</si>
  <si>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</si>
  <si>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</si>
  <si>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</si>
  <si>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</si>
  <si>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</si>
  <si>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</si>
  <si>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</si>
  <si>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</si>
  <si>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</si>
  <si>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</si>
  <si>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</si>
  <si>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</si>
  <si>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</si>
  <si>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</si>
  <si>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</si>
  <si>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</si>
  <si>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</si>
  <si>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</si>
  <si>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</si>
  <si>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</si>
  <si>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</si>
  <si>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</si>
  <si>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</si>
  <si>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</si>
  <si>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</si>
  <si>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</si>
  <si>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</si>
  <si>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</si>
  <si>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</si>
  <si>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</si>
  <si>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</si>
  <si>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</si>
  <si>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</si>
  <si>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</si>
  <si>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</si>
  <si>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</si>
  <si>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</si>
  <si>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</si>
  <si>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</si>
  <si>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</si>
  <si>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</si>
  <si>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</si>
  <si>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</si>
  <si>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</si>
  <si>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</si>
  <si>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</si>
  <si>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</si>
  <si>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</si>
  <si>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</si>
  <si>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</si>
  <si>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</si>
  <si>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</si>
  <si>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</si>
  <si>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</si>
  <si>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</si>
  <si>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</si>
  <si>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</si>
  <si>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</si>
  <si>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</si>
  <si>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</si>
  <si>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</si>
  <si>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</si>
  <si>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</si>
  <si>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</si>
  <si>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</si>
  <si>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</si>
  <si>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</si>
  <si>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</si>
  <si>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</si>
  <si>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</si>
  <si>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</si>
  <si>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</si>
  <si>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</si>
  <si>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</si>
  <si>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</si>
  <si>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</si>
  <si>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</si>
  <si>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</si>
  <si>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</si>
  <si>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</si>
  <si>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</si>
  <si>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</si>
  <si>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</si>
  <si>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</si>
  <si>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</si>
  <si>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</si>
  <si>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</si>
  <si>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</si>
  <si>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</si>
  <si>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</si>
  <si>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</si>
  <si>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</si>
  <si>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</si>
  <si>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</si>
  <si>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</si>
  <si>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</si>
  <si>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</si>
  <si>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</si>
  <si>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</si>
  <si>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</si>
  <si>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</si>
  <si>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</si>
  <si>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</si>
  <si>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</si>
  <si>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</si>
  <si>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</si>
  <si>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</si>
  <si>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</si>
  <si>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</si>
  <si>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</si>
  <si>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</si>
  <si>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</si>
  <si>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</si>
  <si>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</si>
  <si>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</si>
  <si>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</si>
  <si>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</si>
  <si>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</si>
  <si>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</si>
  <si>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</si>
  <si>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</si>
  <si>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</si>
  <si>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</si>
  <si>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</si>
  <si>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</si>
  <si>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</si>
  <si>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</si>
  <si>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</si>
  <si>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</si>
  <si>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</si>
  <si>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</si>
  <si>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</si>
  <si>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</si>
  <si>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</si>
  <si>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</si>
  <si>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</si>
  <si>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</si>
  <si>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</si>
  <si>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</si>
  <si>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</si>
  <si>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</si>
  <si>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</si>
  <si>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</si>
  <si>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</si>
  <si>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</si>
  <si>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</si>
  <si>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</si>
  <si>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</si>
  <si>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</si>
  <si>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</si>
  <si>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</si>
  <si>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</si>
  <si>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</si>
  <si>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</si>
  <si>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</si>
  <si>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</si>
  <si>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</si>
  <si>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</si>
  <si>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</si>
  <si>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</si>
  <si>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</si>
  <si>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</si>
  <si>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</si>
  <si>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</si>
  <si>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</si>
  <si>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</si>
  <si>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</si>
  <si>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</si>
  <si>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</si>
  <si>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</si>
  <si>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</si>
  <si>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</si>
  <si>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</si>
  <si>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</si>
  <si>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</si>
  <si>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</si>
  <si>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</si>
  <si>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</si>
  <si>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</si>
  <si>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</si>
  <si>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</si>
  <si>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</si>
  <si>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</si>
  <si>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</si>
  <si>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</si>
  <si>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</si>
  <si>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</si>
  <si>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</si>
  <si>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</si>
  <si>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</si>
  <si>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</si>
  <si>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</si>
  <si>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</si>
  <si>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</si>
  <si>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</si>
  <si>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</si>
  <si>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</si>
  <si>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</si>
  <si>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</si>
  <si>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</si>
  <si>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</si>
  <si>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</si>
  <si>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</si>
  <si>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</si>
  <si>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</si>
  <si>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</si>
  <si>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</si>
  <si>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</si>
  <si>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</si>
  <si>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</si>
  <si>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</si>
  <si>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</si>
  <si>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</si>
  <si>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</si>
  <si>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</si>
  <si>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</si>
  <si>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</si>
  <si>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</si>
  <si>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</si>
  <si>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</si>
  <si>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</si>
  <si>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</si>
  <si>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</si>
  <si>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</si>
  <si>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</si>
  <si>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</si>
  <si>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</si>
  <si>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</si>
  <si>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</si>
  <si>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</si>
  <si>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</si>
  <si>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</si>
  <si>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</si>
  <si>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</si>
  <si>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</si>
  <si>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</si>
  <si>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</si>
  <si>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</si>
  <si>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</si>
  <si>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</si>
  <si>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</si>
  <si>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</si>
  <si>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</si>
  <si>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</si>
  <si>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</si>
  <si>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</si>
  <si>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</si>
  <si>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</si>
  <si>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</si>
  <si>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</si>
  <si>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</si>
  <si>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</si>
  <si>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</si>
  <si>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</si>
  <si>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</si>
  <si>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</si>
  <si>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</si>
  <si>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</si>
  <si>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</si>
  <si>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</si>
  <si>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</si>
  <si>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</si>
  <si>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</si>
  <si>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</si>
  <si>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</si>
  <si>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</si>
  <si>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</si>
  <si>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</si>
  <si>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</si>
  <si>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</si>
  <si>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</si>
  <si>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</si>
  <si>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</si>
  <si>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</si>
  <si>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</si>
  <si>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</si>
  <si>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</si>
  <si>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</si>
  <si>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</si>
  <si>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</si>
  <si>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</si>
  <si>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</si>
  <si>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</si>
  <si>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</si>
  <si>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</si>
  <si>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</si>
  <si>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</si>
  <si>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</si>
  <si>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</si>
  <si>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</si>
  <si>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</si>
  <si>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</si>
  <si>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</si>
  <si>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</si>
  <si>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</si>
  <si>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</si>
  <si>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</si>
  <si>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</si>
  <si>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</si>
  <si>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</si>
  <si>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</si>
  <si>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</si>
  <si>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</si>
  <si>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</si>
  <si>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</si>
  <si>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</si>
  <si>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</si>
  <si>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</si>
  <si>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</si>
  <si>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</si>
  <si>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</si>
  <si>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</si>
  <si>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</si>
  <si>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</si>
  <si>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</si>
  <si>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</si>
  <si>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</si>
  <si>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</si>
  <si>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</si>
  <si>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</si>
  <si>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</si>
  <si>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</si>
  <si>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</si>
  <si>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</si>
  <si>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</si>
  <si>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</si>
  <si>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</si>
  <si>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</si>
  <si>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</si>
  <si>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</si>
  <si>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</si>
  <si>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</si>
  <si>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</si>
  <si>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</si>
  <si>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</si>
  <si>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</si>
  <si>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</si>
  <si>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</si>
  <si>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</si>
  <si>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</si>
  <si>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</si>
  <si>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</si>
  <si>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</si>
  <si>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</si>
  <si>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</si>
  <si>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</si>
  <si>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</si>
  <si>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</si>
  <si>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</si>
  <si>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</si>
  <si>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</si>
  <si>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</si>
  <si>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</si>
  <si>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</si>
  <si>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</si>
  <si>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</si>
  <si>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</si>
  <si>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</si>
  <si>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</si>
  <si>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</si>
  <si>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</si>
  <si>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</si>
  <si>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</si>
  <si>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</si>
  <si>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</si>
  <si>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</si>
  <si>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</si>
  <si>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</si>
  <si>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</si>
  <si>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</si>
  <si>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</si>
  <si>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</si>
  <si>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</si>
  <si>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</si>
  <si>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</si>
  <si>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</si>
  <si>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</si>
  <si>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</si>
  <si>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</si>
  <si>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</si>
  <si>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</si>
  <si>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</si>
  <si>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</si>
  <si>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</si>
  <si>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</si>
  <si>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</si>
  <si>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</si>
  <si>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</si>
  <si>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</si>
  <si>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</si>
  <si>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</si>
  <si>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</si>
  <si>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</si>
  <si>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</si>
  <si>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</si>
  <si>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</si>
  <si>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</si>
  <si>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</si>
  <si>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</si>
  <si>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</si>
  <si>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</si>
  <si>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</si>
  <si>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</si>
  <si>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</si>
  <si>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</si>
  <si>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</si>
  <si>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</si>
  <si>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</si>
  <si>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</si>
  <si>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</si>
  <si>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</si>
  <si>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</si>
  <si>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</si>
  <si>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</si>
  <si>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</si>
  <si>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</si>
  <si>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</si>
  <si>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</si>
  <si>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</si>
  <si>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</si>
  <si>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</si>
  <si>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</si>
  <si>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</si>
  <si>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</si>
  <si>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</si>
  <si>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</si>
  <si>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</si>
  <si>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</si>
  <si>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</si>
  <si>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</si>
  <si>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</si>
  <si>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</si>
  <si>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</si>
  <si>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</si>
  <si>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</si>
  <si>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</si>
  <si>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</si>
  <si>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</si>
  <si>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</si>
  <si>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</si>
  <si>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</si>
  <si>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</si>
  <si>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</si>
  <si>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</si>
  <si>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</si>
  <si>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</si>
  <si>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</si>
  <si>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</si>
  <si>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</si>
  <si>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</si>
  <si>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</si>
  <si>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</si>
  <si>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</si>
  <si>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</si>
  <si>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</si>
  <si>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</si>
  <si>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</si>
  <si>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</si>
  <si>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</si>
  <si>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</si>
  <si>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</si>
  <si>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</si>
  <si>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</si>
  <si>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</si>
  <si>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</si>
  <si>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</si>
  <si>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</si>
  <si>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</si>
  <si>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</si>
  <si>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</si>
  <si>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</si>
  <si>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</si>
  <si>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</si>
  <si>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</si>
  <si>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</si>
  <si>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</si>
  <si>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</si>
  <si>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</si>
  <si>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</si>
  <si>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</si>
  <si>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</si>
  <si>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</si>
  <si>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</si>
  <si>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</si>
  <si>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</si>
  <si>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</si>
  <si>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</si>
  <si>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</si>
  <si>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</si>
  <si>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</si>
  <si>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</si>
  <si>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</si>
  <si>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</si>
  <si>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</si>
  <si>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</si>
  <si>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</si>
  <si>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</si>
  <si>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</si>
  <si>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</si>
  <si>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</si>
  <si>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</si>
  <si>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</si>
  <si>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</si>
  <si>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</si>
  <si>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</si>
  <si>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</si>
  <si>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</si>
  <si>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</si>
  <si>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</si>
  <si>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</si>
  <si>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</si>
  <si>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</si>
  <si>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</si>
  <si>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</si>
  <si>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</si>
  <si>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</si>
  <si>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</si>
  <si>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</si>
  <si>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</si>
  <si>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</si>
  <si>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</si>
  <si>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</si>
  <si>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</si>
  <si>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</si>
  <si>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</si>
  <si>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</si>
  <si>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</si>
  <si>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</si>
  <si>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</si>
  <si>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</si>
  <si>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</si>
  <si>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</si>
  <si>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</si>
  <si>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</si>
  <si>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</si>
  <si>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</si>
  <si>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</si>
  <si>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</si>
  <si>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</si>
  <si>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</si>
  <si>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</si>
  <si>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</si>
  <si>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</si>
  <si>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</si>
  <si>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</si>
  <si>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</si>
  <si>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</si>
  <si>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</si>
  <si>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</si>
  <si>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</si>
  <si>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</si>
  <si>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</si>
  <si>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</si>
  <si>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</si>
  <si>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</si>
  <si>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</si>
  <si>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</si>
  <si>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</si>
  <si>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</si>
  <si>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</si>
  <si>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</si>
  <si>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</si>
  <si>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</si>
  <si>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</si>
  <si>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</si>
  <si>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</si>
  <si>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</si>
  <si>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</si>
  <si>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</si>
  <si>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</si>
  <si>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</si>
  <si>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</si>
  <si>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</si>
  <si>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</si>
  <si>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</si>
  <si>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</si>
  <si>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</si>
  <si>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</si>
  <si>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</si>
  <si>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</si>
  <si>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</si>
  <si>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</si>
  <si>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</si>
  <si>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</si>
  <si>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</si>
  <si>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</si>
  <si>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</si>
  <si>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</si>
  <si>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</si>
  <si>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</si>
  <si>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</si>
  <si>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</si>
  <si>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</si>
  <si>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</si>
  <si>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</si>
  <si>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</si>
  <si>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</si>
  <si>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</si>
  <si>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</si>
  <si>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</si>
  <si>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</si>
  <si>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</si>
  <si>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</si>
  <si>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</si>
  <si>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</si>
  <si>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</si>
  <si>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</si>
  <si>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</si>
  <si>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</si>
  <si>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</si>
  <si>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</si>
  <si>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</si>
  <si>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</si>
  <si>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</si>
  <si>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</si>
  <si>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</si>
  <si>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</si>
  <si>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</si>
  <si>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</si>
  <si>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</si>
  <si>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</si>
  <si>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</si>
  <si>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</si>
  <si>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</si>
  <si>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</si>
  <si>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</si>
  <si>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</si>
  <si>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</si>
  <si>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</si>
  <si>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</si>
  <si>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</si>
  <si>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</si>
  <si>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</si>
  <si>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</si>
  <si>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</si>
  <si>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</si>
  <si>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</si>
  <si>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</si>
  <si>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</si>
  <si>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</si>
  <si>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</si>
  <si>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</si>
  <si>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</si>
  <si>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</si>
  <si>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</si>
  <si>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</si>
  <si>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</si>
  <si>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</si>
  <si>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</si>
  <si>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</si>
  <si>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</si>
  <si>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</si>
  <si>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</si>
  <si>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</si>
  <si>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</si>
  <si>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</si>
  <si>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</si>
  <si>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</si>
  <si>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</si>
  <si>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</si>
  <si>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</si>
  <si>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</si>
  <si>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</si>
  <si>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</si>
  <si>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</si>
  <si>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</si>
  <si>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</si>
  <si>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</si>
  <si>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</si>
  <si>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</si>
  <si>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</si>
  <si>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</si>
  <si>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</si>
  <si>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</si>
  <si>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</si>
  <si>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</si>
  <si>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</si>
  <si>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</si>
  <si>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</si>
  <si>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</si>
  <si>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</si>
  <si>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</si>
  <si>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</si>
  <si>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</si>
  <si>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</si>
  <si>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</si>
  <si>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</si>
  <si>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</si>
  <si>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</si>
  <si>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</si>
  <si>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</si>
  <si>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</si>
  <si>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</si>
  <si>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</si>
  <si>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</si>
  <si>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</si>
  <si>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</si>
  <si>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</si>
  <si>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</si>
  <si>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</si>
  <si>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</si>
  <si>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</si>
  <si>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</si>
  <si>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</si>
  <si>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</si>
  <si>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</si>
  <si>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</si>
  <si>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</si>
  <si>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</si>
  <si>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</si>
  <si>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</si>
  <si>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</si>
  <si>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</si>
  <si>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</si>
  <si>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</si>
  <si>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</si>
  <si>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</si>
  <si>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</si>
  <si>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</si>
  <si>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</si>
  <si>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</si>
  <si>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</si>
  <si>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</si>
  <si>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</si>
  <si>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</si>
  <si>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</si>
  <si>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</si>
  <si>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</si>
  <si>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</si>
  <si>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</si>
  <si>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</si>
  <si>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</si>
  <si>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</si>
  <si>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</si>
  <si>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</si>
  <si>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</si>
  <si>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</si>
  <si>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</si>
  <si>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</si>
  <si>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</si>
  <si>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</si>
  <si>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</si>
  <si>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</si>
  <si>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</si>
  <si>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</si>
  <si>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</si>
  <si>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</si>
  <si>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</si>
  <si>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</si>
  <si>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</si>
  <si>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</si>
  <si>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</si>
  <si>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</si>
  <si>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</si>
  <si>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</si>
  <si>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</si>
  <si>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</si>
  <si>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</si>
  <si>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</si>
  <si>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</si>
  <si>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</si>
  <si>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</si>
  <si>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</si>
  <si>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</si>
  <si>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</si>
  <si>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</si>
  <si>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</si>
  <si>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</si>
  <si>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</si>
  <si>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</si>
  <si>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</si>
  <si>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</si>
  <si>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</si>
  <si>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</si>
  <si>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</si>
  <si>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</si>
  <si>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</si>
  <si>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</si>
  <si>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</si>
  <si>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</si>
  <si>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</si>
  <si>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</si>
  <si>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</si>
  <si>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</si>
  <si>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</si>
  <si>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</si>
  <si>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</si>
  <si>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</si>
  <si>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</si>
  <si>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</si>
  <si>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</si>
  <si>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</si>
  <si>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</si>
  <si>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</si>
  <si>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</si>
  <si>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</si>
  <si>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</si>
  <si>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</si>
  <si>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</si>
  <si>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</si>
  <si>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</si>
  <si>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</si>
  <si>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</si>
  <si>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</si>
  <si>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</si>
  <si>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</si>
  <si>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</si>
  <si>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</si>
  <si>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</si>
  <si>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</si>
  <si>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</si>
  <si>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</si>
  <si>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</si>
  <si>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</si>
  <si>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</si>
  <si>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</si>
  <si>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</si>
  <si>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</si>
  <si>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</si>
  <si>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</si>
  <si>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</si>
  <si>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</si>
  <si>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</si>
  <si>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</si>
  <si>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</si>
  <si>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</si>
  <si>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</si>
  <si>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</si>
  <si>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</si>
  <si>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</si>
  <si>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</si>
  <si>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</si>
  <si>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</si>
  <si>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</si>
  <si>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</si>
  <si>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</si>
  <si>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</si>
  <si>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</si>
  <si>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</si>
  <si>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</si>
  <si>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</si>
  <si>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</si>
  <si>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</si>
  <si>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</si>
  <si>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</si>
  <si>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</si>
  <si>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</si>
  <si>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</si>
  <si>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</si>
  <si>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</si>
  <si>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</si>
  <si>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</si>
  <si>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</si>
  <si>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</si>
  <si>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</si>
  <si>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</si>
  <si>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</si>
  <si>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</si>
  <si>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</si>
  <si>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</si>
  <si>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</si>
  <si>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</si>
  <si>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</si>
  <si>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</si>
  <si>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</si>
  <si>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</si>
  <si>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</si>
  <si>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</si>
  <si>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</si>
  <si>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</si>
  <si>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</si>
  <si>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</si>
  <si>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</si>
  <si>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</si>
  <si>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</si>
  <si>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</si>
  <si>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</si>
  <si>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</si>
  <si>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</si>
  <si>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</si>
  <si>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</si>
  <si>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</si>
  <si>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</si>
  <si>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</si>
  <si>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</si>
  <si>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</si>
  <si>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</si>
  <si>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</si>
  <si>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</si>
  <si>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</si>
  <si>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</si>
  <si>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</si>
  <si>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</si>
  <si>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</si>
  <si>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</si>
  <si>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</si>
  <si>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</si>
  <si>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</si>
  <si>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</si>
  <si>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</si>
  <si>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</si>
  <si>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</si>
  <si>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</si>
  <si>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</si>
  <si>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</si>
  <si>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</si>
  <si>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</si>
  <si>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</si>
  <si>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</si>
  <si>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</si>
  <si>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</si>
  <si>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</si>
  <si>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</si>
  <si>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</si>
  <si>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</si>
  <si>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</si>
  <si>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</si>
  <si>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</si>
  <si>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</si>
  <si>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</si>
  <si>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</si>
  <si>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</si>
  <si>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</si>
  <si>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</si>
  <si>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</si>
  <si>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</si>
  <si>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</si>
  <si>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</si>
  <si>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</si>
  <si>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</si>
  <si>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</si>
  <si>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</si>
  <si>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</si>
  <si>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</si>
  <si>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</si>
  <si>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</si>
  <si>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</si>
  <si>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</si>
  <si>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</si>
  <si>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</si>
  <si>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</si>
  <si>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</si>
  <si>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</si>
  <si>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</si>
  <si>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</si>
  <si>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</si>
  <si>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</si>
  <si>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</si>
  <si>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</si>
  <si>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</si>
  <si>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</si>
  <si>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</si>
  <si>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</si>
  <si>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</si>
  <si>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</si>
  <si>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</si>
  <si>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</si>
  <si>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</si>
  <si>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</si>
  <si>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</si>
  <si>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</si>
  <si>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</si>
  <si>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</si>
  <si>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</si>
  <si>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</si>
  <si>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</si>
  <si>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</si>
  <si>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</si>
  <si>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</si>
  <si>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</si>
  <si>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</si>
  <si>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</si>
  <si>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</si>
  <si>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</si>
  <si>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</si>
  <si>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</si>
  <si>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</si>
  <si>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</si>
  <si>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</si>
  <si>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</si>
  <si>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</si>
  <si>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</si>
  <si>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</si>
  <si>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</si>
  <si>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</si>
  <si>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</si>
  <si>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</si>
  <si>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</si>
  <si>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</si>
  <si>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</si>
  <si>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</si>
  <si>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</si>
  <si>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</si>
  <si>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</si>
  <si>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</si>
  <si>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</si>
  <si>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</si>
  <si>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</si>
  <si>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</si>
  <si>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</si>
  <si>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</si>
  <si>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</si>
  <si>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</si>
  <si>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</si>
  <si>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</si>
  <si>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</si>
  <si>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</si>
  <si>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</si>
  <si>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</si>
  <si>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</si>
  <si>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</si>
  <si>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</si>
  <si>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</si>
  <si>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</si>
  <si>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</si>
  <si>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</si>
  <si>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</si>
  <si>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</si>
  <si>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</si>
  <si>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</si>
  <si>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</si>
  <si>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</si>
  <si>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</si>
  <si>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</si>
  <si>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</si>
  <si>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</si>
  <si>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</si>
  <si>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</si>
  <si>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</si>
  <si>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</si>
  <si>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</si>
  <si>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</si>
  <si>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</si>
  <si>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</si>
  <si>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</si>
  <si>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</si>
  <si>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</si>
  <si>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</si>
  <si>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</si>
  <si>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</si>
  <si>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</si>
  <si>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</si>
  <si>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</si>
  <si>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</si>
  <si>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</si>
  <si>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</si>
  <si>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</si>
  <si>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</si>
  <si>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</si>
  <si>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</si>
  <si>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</si>
  <si>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</si>
  <si>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</si>
  <si>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</si>
  <si>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</si>
  <si>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</si>
  <si>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</si>
  <si>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</si>
  <si>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</si>
  <si>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</si>
  <si>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</si>
  <si>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</si>
  <si>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</si>
  <si>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</si>
  <si>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</si>
  <si>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</si>
  <si>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</si>
  <si>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</si>
  <si>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</si>
  <si>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</si>
  <si>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</si>
  <si>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</si>
  <si>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</si>
  <si>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</si>
  <si>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</si>
  <si>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</si>
  <si>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</si>
  <si>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</si>
  <si>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</si>
  <si>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</si>
  <si>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</si>
  <si>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</si>
  <si>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</si>
  <si>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</si>
  <si>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</si>
  <si>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</si>
  <si>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</si>
  <si>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</si>
  <si>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</si>
  <si>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</si>
  <si>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</si>
  <si>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</si>
  <si>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</si>
  <si>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</si>
  <si>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</si>
  <si>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</si>
  <si>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</si>
  <si>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</si>
  <si>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</si>
  <si>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</si>
  <si>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</si>
  <si>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</si>
  <si>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</si>
  <si>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</si>
  <si>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</si>
  <si>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</si>
  <si>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</si>
  <si>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</si>
  <si>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</si>
  <si>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</si>
  <si>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</si>
  <si>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</si>
  <si>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</si>
  <si>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</si>
  <si>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</si>
  <si>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</si>
  <si>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</si>
  <si>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</si>
  <si>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</si>
  <si>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</si>
  <si>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</si>
  <si>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</si>
  <si>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</si>
  <si>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</si>
  <si>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</si>
  <si>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</si>
  <si>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</si>
  <si>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</si>
  <si>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</si>
  <si>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</si>
  <si>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</si>
  <si>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</si>
  <si>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</si>
  <si>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</si>
  <si>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</si>
  <si>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</si>
  <si>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</si>
  <si>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</si>
  <si>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</si>
  <si>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</si>
  <si>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</si>
  <si>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</si>
  <si>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</si>
  <si>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</si>
  <si>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</si>
  <si>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</si>
  <si>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</si>
  <si>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</si>
  <si>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</si>
  <si>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</si>
  <si>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</si>
  <si>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</si>
  <si>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</si>
  <si>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</si>
  <si>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</si>
  <si>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</si>
  <si>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</si>
  <si>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</si>
  <si>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</si>
  <si>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</si>
  <si>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</si>
  <si>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</si>
  <si>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</si>
  <si>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</si>
  <si>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</si>
  <si>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</si>
  <si>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</si>
  <si>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</si>
  <si>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</si>
  <si>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</si>
  <si>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</si>
  <si>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</si>
  <si>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</si>
  <si>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</si>
  <si>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</si>
  <si>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</si>
  <si>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</si>
  <si>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</si>
  <si>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</si>
  <si>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</si>
  <si>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</si>
  <si>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</si>
  <si>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</si>
  <si>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</si>
  <si>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</si>
  <si>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</si>
  <si>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</si>
  <si>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</si>
  <si>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</si>
  <si>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</si>
  <si>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</si>
  <si>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</si>
  <si>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</si>
  <si>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</si>
  <si>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</si>
  <si>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</si>
  <si>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</si>
  <si>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</si>
  <si>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</si>
  <si>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</si>
  <si>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</si>
  <si>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</si>
  <si>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</si>
  <si>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</si>
  <si>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</si>
  <si>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</si>
  <si>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</si>
  <si>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</si>
  <si>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</si>
  <si>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</si>
  <si>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</si>
  <si>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</si>
  <si>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</si>
  <si>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</si>
  <si>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</si>
  <si>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</si>
  <si>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</si>
  <si>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</si>
  <si>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</si>
  <si>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</si>
  <si>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</si>
  <si>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</si>
  <si>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</si>
  <si>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</si>
  <si>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</si>
  <si>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</si>
  <si>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</si>
  <si>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</si>
  <si>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</si>
  <si>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</si>
  <si>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</si>
  <si>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</si>
  <si>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</si>
  <si>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</si>
  <si>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</si>
  <si>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</si>
  <si>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</si>
  <si>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</si>
  <si>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</si>
  <si>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</si>
  <si>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</si>
  <si>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</si>
  <si>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</si>
  <si>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</si>
  <si>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</si>
  <si>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</si>
  <si>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</si>
  <si>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</si>
  <si>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</si>
  <si>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</si>
  <si>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</si>
  <si>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</si>
  <si>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</si>
  <si>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</si>
  <si>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</si>
  <si>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</si>
  <si>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</si>
  <si>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</si>
  <si>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</si>
  <si>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</si>
  <si>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</si>
  <si>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</si>
  <si>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</si>
  <si>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</si>
  <si>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</si>
  <si>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</si>
  <si>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</si>
  <si>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</si>
  <si>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</si>
  <si>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</si>
  <si>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</si>
  <si>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</si>
  <si>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</si>
  <si>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</si>
  <si>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</si>
  <si>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</si>
  <si>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</si>
  <si>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</si>
  <si>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</si>
  <si>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</si>
  <si>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</si>
  <si>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</si>
  <si>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</si>
  <si>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</si>
  <si>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</si>
  <si>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</si>
  <si>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</si>
  <si>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</si>
  <si>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</si>
  <si>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</si>
  <si>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</si>
  <si>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</si>
  <si>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</si>
  <si>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</si>
  <si>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</si>
  <si>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</si>
  <si>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</si>
  <si>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</si>
  <si>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</si>
  <si>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</si>
  <si>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</si>
  <si>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</si>
  <si>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</si>
  <si>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</si>
  <si>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</si>
  <si>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</si>
  <si>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</si>
  <si>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</si>
  <si>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</si>
  <si>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</si>
  <si>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</si>
  <si>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</si>
  <si>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</si>
  <si>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</si>
  <si>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</si>
  <si>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</si>
  <si>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</si>
  <si>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</si>
  <si>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</si>
  <si>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</si>
  <si>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</si>
  <si>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</si>
  <si>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</si>
  <si>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</si>
  <si>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</si>
  <si>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</si>
  <si>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</si>
  <si>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</si>
  <si>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</si>
  <si>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</si>
  <si>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</si>
  <si>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</si>
  <si>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</si>
  <si>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</si>
  <si>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</si>
  <si>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</si>
  <si>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</si>
  <si>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</si>
  <si>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</si>
  <si>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</si>
  <si>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</si>
  <si>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</si>
  <si>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</si>
  <si>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</si>
  <si>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</si>
  <si>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</si>
  <si>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</si>
  <si>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</si>
  <si>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</si>
  <si>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</si>
  <si>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</si>
  <si>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</si>
  <si>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</si>
  <si>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</si>
  <si>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</si>
  <si>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</si>
  <si>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</si>
  <si>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</si>
  <si>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</si>
  <si>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</si>
  <si>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</si>
  <si>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</si>
  <si>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</si>
  <si>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</si>
  <si>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</si>
  <si>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</si>
  <si>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</si>
  <si>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</si>
  <si>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</si>
  <si>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</si>
  <si>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</si>
  <si>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</si>
  <si>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</si>
  <si>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</si>
  <si>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</si>
  <si>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</si>
  <si>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</si>
  <si>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</si>
  <si>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</si>
  <si>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</si>
  <si>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</si>
  <si>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</si>
  <si>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</si>
  <si>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</si>
  <si>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</si>
  <si>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</si>
  <si>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</si>
  <si>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</si>
  <si>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</si>
  <si>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</si>
  <si>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</si>
  <si>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</si>
  <si>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</si>
  <si>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</si>
  <si>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</si>
  <si>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</si>
  <si>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</si>
  <si>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</si>
  <si>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</si>
  <si>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</si>
  <si>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</si>
  <si>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</si>
  <si>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</si>
  <si>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</si>
  <si>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</si>
  <si>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</si>
  <si>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</si>
  <si>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</si>
  <si>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</si>
  <si>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</si>
  <si>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</si>
  <si>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</si>
  <si>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</si>
  <si>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</si>
  <si>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</si>
  <si>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</si>
  <si>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</si>
  <si>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</si>
  <si>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</si>
  <si>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</si>
  <si>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</si>
  <si>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</si>
  <si>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</si>
  <si>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</si>
  <si>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</si>
  <si>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</si>
  <si>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</si>
  <si>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</si>
  <si>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</si>
  <si>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</si>
  <si>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</si>
  <si>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</si>
  <si>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</si>
  <si>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</si>
  <si>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</si>
  <si>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</si>
  <si>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</si>
  <si>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</si>
  <si>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</si>
  <si>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</si>
  <si>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</si>
  <si>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</si>
  <si>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</si>
  <si>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</si>
  <si>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</si>
  <si>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</si>
  <si>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</si>
  <si>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</si>
  <si>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</si>
  <si>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</si>
  <si>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</si>
  <si>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</si>
  <si>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</si>
  <si>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</si>
  <si>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</si>
  <si>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</si>
  <si>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</si>
  <si>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</si>
  <si>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</si>
  <si>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</si>
  <si>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</si>
  <si>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</si>
  <si>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</si>
  <si>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</si>
  <si>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</si>
  <si>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</si>
  <si>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</si>
  <si>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</si>
  <si>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</si>
  <si>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</si>
  <si>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</si>
  <si>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</si>
  <si>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</si>
  <si>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</si>
  <si>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</si>
  <si>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</si>
  <si>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</si>
  <si>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</si>
  <si>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</si>
  <si>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</si>
  <si>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</si>
  <si>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</si>
  <si>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</si>
  <si>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</si>
  <si>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</si>
  <si>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</si>
  <si>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</si>
  <si>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</si>
  <si>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</si>
  <si>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</si>
  <si>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</si>
  <si>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</si>
  <si>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</si>
  <si>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</si>
  <si>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</si>
  <si>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</si>
  <si>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</si>
  <si>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</si>
  <si>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</si>
  <si>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</si>
  <si>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</si>
  <si>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</si>
  <si>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</si>
  <si>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</si>
  <si>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</si>
  <si>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</si>
  <si>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</si>
  <si>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</si>
  <si>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</si>
  <si>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</si>
  <si>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</si>
  <si>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</si>
  <si>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</si>
  <si>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</si>
  <si>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</si>
  <si>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</si>
  <si>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</si>
  <si>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</si>
  <si>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</si>
  <si>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</si>
  <si>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</si>
  <si>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</si>
  <si>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</si>
  <si>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</si>
  <si>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</si>
  <si>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</si>
  <si>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</si>
  <si>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</si>
  <si>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</si>
  <si>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</si>
  <si>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</si>
  <si>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</si>
  <si>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</si>
  <si>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</si>
  <si>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</si>
  <si>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</si>
  <si>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</si>
  <si>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</si>
  <si>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</si>
  <si>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</si>
  <si>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</si>
  <si>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</si>
  <si>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</si>
  <si>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</si>
  <si>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</si>
  <si>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</si>
  <si>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</si>
  <si>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</si>
  <si>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</si>
  <si>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</si>
  <si>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</si>
  <si>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</si>
  <si>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</si>
  <si>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</si>
  <si>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</si>
  <si>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</si>
  <si>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</si>
  <si>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</si>
  <si>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</si>
  <si>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</si>
  <si>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</si>
  <si>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</si>
  <si>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</si>
  <si>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</si>
  <si>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</si>
  <si>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</si>
  <si>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</si>
  <si>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</si>
  <si>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</si>
  <si>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</si>
  <si>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</si>
  <si>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</si>
  <si>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</si>
  <si>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</si>
  <si>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</si>
  <si>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</si>
  <si>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</si>
  <si>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</si>
  <si>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</si>
  <si>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</si>
  <si>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</si>
  <si>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</si>
  <si>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</si>
  <si>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</si>
  <si>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</si>
  <si>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</si>
  <si>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</si>
  <si>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</si>
  <si>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</si>
  <si>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</si>
  <si>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</si>
  <si>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</si>
  <si>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</si>
  <si>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</si>
  <si>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</si>
  <si>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</si>
  <si>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</si>
  <si>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</si>
  <si>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</si>
  <si>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</si>
  <si>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</si>
  <si>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</si>
  <si>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</si>
  <si>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</si>
  <si>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</si>
  <si>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</si>
  <si>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</si>
  <si>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</si>
  <si>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</si>
  <si>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</si>
  <si>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</si>
  <si>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</si>
  <si>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</si>
  <si>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</si>
  <si>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</si>
  <si>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</si>
  <si>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</si>
  <si>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</si>
  <si>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</si>
  <si>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</si>
  <si>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</si>
  <si>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</si>
  <si>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</si>
  <si>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</si>
  <si>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</si>
  <si>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</si>
  <si>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</si>
  <si>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</si>
  <si>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</si>
  <si>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</si>
  <si>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</si>
  <si>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</si>
  <si>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</si>
  <si>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</si>
  <si>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</si>
  <si>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</si>
  <si>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</si>
  <si>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</si>
  <si>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</si>
  <si>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</si>
  <si>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</si>
  <si>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</si>
  <si>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</si>
  <si>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</si>
  <si>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</si>
  <si>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</si>
  <si>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</si>
  <si>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</si>
  <si>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</si>
  <si>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</si>
  <si>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</si>
  <si>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</si>
  <si>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</si>
  <si>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</si>
  <si>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</si>
  <si>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</si>
  <si>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</si>
  <si>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</si>
  <si>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</si>
  <si>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</si>
  <si>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</si>
  <si>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</si>
  <si>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</si>
  <si>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</si>
  <si>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</si>
  <si>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</si>
  <si>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</si>
  <si>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</si>
  <si>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</si>
  <si>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</si>
  <si>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</si>
  <si>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</si>
  <si>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</si>
  <si>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</si>
  <si>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</si>
  <si>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</si>
  <si>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</si>
  <si>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</si>
  <si>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</si>
  <si>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</si>
  <si>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</si>
  <si>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</si>
  <si>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</si>
  <si>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</si>
  <si>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</si>
  <si>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</si>
  <si>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</si>
  <si>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</si>
  <si>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</si>
  <si>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</si>
  <si>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</si>
  <si>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</si>
  <si>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</si>
  <si>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</si>
  <si>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</si>
  <si>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</si>
  <si>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</si>
  <si>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</si>
  <si>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</si>
  <si>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</si>
  <si>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</si>
  <si>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</si>
  <si>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</si>
  <si>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</si>
  <si>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</si>
  <si>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</si>
  <si>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</si>
  <si>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</si>
  <si>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</si>
  <si>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</si>
  <si>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</si>
  <si>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</si>
  <si>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</si>
  <si>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</si>
  <si>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</si>
  <si>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</si>
  <si>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</si>
  <si>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</si>
  <si>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</si>
  <si>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</si>
  <si>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</si>
  <si>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</si>
  <si>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</si>
  <si>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</si>
  <si>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</si>
  <si>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</si>
  <si>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</si>
  <si>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</si>
  <si>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</si>
  <si>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</si>
  <si>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</si>
  <si>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</si>
  <si>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</si>
  <si>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</si>
  <si>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</si>
  <si>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</si>
  <si>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</si>
  <si>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</si>
  <si>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</si>
  <si>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</si>
  <si>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</si>
  <si>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</si>
  <si>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</si>
  <si>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</si>
  <si>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</si>
  <si>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</si>
  <si>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</si>
  <si>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</si>
  <si>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</si>
  <si>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</si>
  <si>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</si>
  <si>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</si>
  <si>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</si>
  <si>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</si>
  <si>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</si>
  <si>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</si>
  <si>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</si>
  <si>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</si>
  <si>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</si>
  <si>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</si>
  <si>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</si>
  <si>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</si>
  <si>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</si>
  <si>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</si>
  <si>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</si>
  <si>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</si>
  <si>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</si>
  <si>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</si>
  <si>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</si>
  <si>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</si>
  <si>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</si>
  <si>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</si>
  <si>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</si>
  <si>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</si>
  <si>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</si>
  <si>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</si>
  <si>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</si>
  <si>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</si>
  <si>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</si>
  <si>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</si>
  <si>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</si>
  <si>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</si>
  <si>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</si>
  <si>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</si>
  <si>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</si>
  <si>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</si>
  <si>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</si>
  <si>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</si>
  <si>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</si>
  <si>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</si>
  <si>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</si>
  <si>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</si>
  <si>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</si>
  <si>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</si>
  <si>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</si>
  <si>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</si>
  <si>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</si>
  <si>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</si>
  <si>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</si>
  <si>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</si>
  <si>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</si>
  <si>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</si>
  <si>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</si>
  <si>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</si>
  <si>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</si>
  <si>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</si>
  <si>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</si>
  <si>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</si>
  <si>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</si>
  <si>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</si>
  <si>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</si>
  <si>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</si>
  <si>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</si>
  <si>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</si>
  <si>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</si>
  <si>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</si>
  <si>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</si>
  <si>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</si>
  <si>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</si>
  <si>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</si>
  <si>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</si>
  <si>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</si>
  <si>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</si>
  <si>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</si>
  <si>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</si>
  <si>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</si>
  <si>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</si>
  <si>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</si>
  <si>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</si>
  <si>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</si>
  <si>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</si>
  <si>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</si>
  <si>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</si>
  <si>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</si>
  <si>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</si>
  <si>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</si>
  <si>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</si>
  <si>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</si>
  <si>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</si>
  <si>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</si>
  <si>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</si>
  <si>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</si>
  <si>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</si>
  <si>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</si>
  <si>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</si>
  <si>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</si>
  <si>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</si>
  <si>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</si>
  <si>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</si>
  <si>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</si>
  <si>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</si>
  <si>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</si>
  <si>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</si>
  <si>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</si>
  <si>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</si>
  <si>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</si>
  <si>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</si>
  <si>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</si>
  <si>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</si>
  <si>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</si>
  <si>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</si>
  <si>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</si>
  <si>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</si>
  <si>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</si>
  <si>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</si>
  <si>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</si>
  <si>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</si>
  <si>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</si>
  <si>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</si>
  <si>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</si>
  <si>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</si>
  <si>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</si>
  <si>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</si>
  <si>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</si>
  <si>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</si>
  <si>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</si>
  <si>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</si>
  <si>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</si>
  <si>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</si>
  <si>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</si>
  <si>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</si>
  <si>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</si>
  <si>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</si>
  <si>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</si>
  <si>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</si>
  <si>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</si>
  <si>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</si>
  <si>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</si>
  <si>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</si>
  <si>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</si>
  <si>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</si>
  <si>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</si>
  <si>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</si>
  <si>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</si>
  <si>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</si>
  <si>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</si>
  <si>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</si>
  <si>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</si>
  <si>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</si>
  <si>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</si>
  <si>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</si>
  <si>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</si>
  <si>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</si>
  <si>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</si>
  <si>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</si>
  <si>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</si>
  <si>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</si>
  <si>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</si>
  <si>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</si>
  <si>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</si>
  <si>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</si>
  <si>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</si>
  <si>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</si>
  <si>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</si>
  <si>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</si>
  <si>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</si>
  <si>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</si>
  <si>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</si>
  <si>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</si>
  <si>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</si>
  <si>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</si>
  <si>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</si>
  <si>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</si>
  <si>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</si>
  <si>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</si>
  <si>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</si>
  <si>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</si>
  <si>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</si>
  <si>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</si>
  <si>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</si>
  <si>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</si>
  <si>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</si>
  <si>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</si>
  <si>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</si>
  <si>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</si>
  <si>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</si>
  <si>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</si>
  <si>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</si>
  <si>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</si>
  <si>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</si>
  <si>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</si>
  <si>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</si>
  <si>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</si>
  <si>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</si>
  <si>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</si>
  <si>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</si>
  <si>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</si>
  <si>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</si>
  <si>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</si>
  <si>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</si>
  <si>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</si>
  <si>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</si>
  <si>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</si>
  <si>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</si>
  <si>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</si>
  <si>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</si>
  <si>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</si>
  <si>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</si>
  <si>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</si>
  <si>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</si>
  <si>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</si>
  <si>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</si>
  <si>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</si>
  <si>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</si>
  <si>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</si>
  <si>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</si>
  <si>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</si>
  <si>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</si>
  <si>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</si>
  <si>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</si>
  <si>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</si>
  <si>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</si>
  <si>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</si>
  <si>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</si>
  <si>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</si>
  <si>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</si>
  <si>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</si>
  <si>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</si>
  <si>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</si>
  <si>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</si>
  <si>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</si>
  <si>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</si>
  <si>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</si>
  <si>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</si>
  <si>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</si>
  <si>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</si>
  <si>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</si>
  <si>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</si>
  <si>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</si>
  <si>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</si>
  <si>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</si>
  <si>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</si>
  <si>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</si>
  <si>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</si>
  <si>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</si>
  <si>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</si>
  <si>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</si>
  <si>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</si>
  <si>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</si>
  <si>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</si>
  <si>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</si>
  <si>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</si>
  <si>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</si>
  <si>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</si>
  <si>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</si>
  <si>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</si>
  <si>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</si>
  <si>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</si>
  <si>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</si>
  <si>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</si>
  <si>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</si>
  <si>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</si>
  <si>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</si>
  <si>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</si>
  <si>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</si>
  <si>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</si>
  <si>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</si>
  <si>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</si>
  <si>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</si>
  <si>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</si>
  <si>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</si>
  <si>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</si>
  <si>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</si>
  <si>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</si>
  <si>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</si>
  <si>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</si>
  <si>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</si>
  <si>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</si>
  <si>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</si>
  <si>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</si>
  <si>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</si>
  <si>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</si>
  <si>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</si>
  <si>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</si>
  <si>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</si>
  <si>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</si>
  <si>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</si>
  <si>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</si>
  <si>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</si>
  <si>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</si>
  <si>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</si>
  <si>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</si>
  <si>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</si>
  <si>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</si>
  <si>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</si>
  <si>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</si>
  <si>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</si>
  <si>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</si>
  <si>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</si>
  <si>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</si>
  <si>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</si>
  <si>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</si>
  <si>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</si>
  <si>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</si>
  <si>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</si>
  <si>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</si>
  <si>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</si>
  <si>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</si>
  <si>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</si>
  <si>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</si>
  <si>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</si>
  <si>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</si>
  <si>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</si>
  <si>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</si>
  <si>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</si>
  <si>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</si>
  <si>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</si>
  <si>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</si>
  <si>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</si>
  <si>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</si>
  <si>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</si>
  <si>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</si>
  <si>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</si>
  <si>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</si>
  <si>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</si>
  <si>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</si>
  <si>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</si>
  <si>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</si>
  <si>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</si>
  <si>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</si>
  <si>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</si>
  <si>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</si>
  <si>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</si>
  <si>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</si>
  <si>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</si>
  <si>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</si>
  <si>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</si>
  <si>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</si>
  <si>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</si>
  <si>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</si>
  <si>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</si>
  <si>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</si>
  <si>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</si>
  <si>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</si>
  <si>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</si>
  <si>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</si>
  <si>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</si>
  <si>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</si>
  <si>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</si>
  <si>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</si>
  <si>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</si>
  <si>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</si>
  <si>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</si>
  <si>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</si>
  <si>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</si>
  <si>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</si>
  <si>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</si>
  <si>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</si>
  <si>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</si>
  <si>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</si>
  <si>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</si>
  <si>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</si>
  <si>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</si>
  <si>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</si>
  <si>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</si>
  <si>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</si>
  <si>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</si>
  <si>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</si>
  <si>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</si>
  <si>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</si>
  <si>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</si>
  <si>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</si>
  <si>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</si>
  <si>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</si>
  <si>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</si>
  <si>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</si>
  <si>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</si>
  <si>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</si>
  <si>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</si>
  <si>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</si>
  <si>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</si>
  <si>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</si>
  <si>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</si>
  <si>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</si>
  <si>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</si>
  <si>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</si>
  <si>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</si>
  <si>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</si>
  <si>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</si>
  <si>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</si>
  <si>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</si>
  <si>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</si>
  <si>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</si>
  <si>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</si>
  <si>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</si>
  <si>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</si>
  <si>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</si>
  <si>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</si>
  <si>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</si>
  <si>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</si>
  <si>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</si>
  <si>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</si>
  <si>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</si>
  <si>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</si>
  <si>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</si>
  <si>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</si>
  <si>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</si>
  <si>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</si>
  <si>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</si>
  <si>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</si>
  <si>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</si>
  <si>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</si>
  <si>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</si>
  <si>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</si>
  <si>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</si>
  <si>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</si>
  <si>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</si>
  <si>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</si>
  <si>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</si>
  <si>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</si>
  <si>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</si>
  <si>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</si>
  <si>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</si>
  <si>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</si>
  <si>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</si>
  <si>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</si>
  <si>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</si>
  <si>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</si>
  <si>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</si>
  <si>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</si>
  <si>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</si>
  <si>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</si>
  <si>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</si>
  <si>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</si>
  <si>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</si>
  <si>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</si>
  <si>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</si>
  <si>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</si>
  <si>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</si>
  <si>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</si>
  <si>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</si>
  <si>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</si>
  <si>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</si>
  <si>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</si>
  <si>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</si>
  <si>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</si>
  <si>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</si>
  <si>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</si>
  <si>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</si>
  <si>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</si>
  <si>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</si>
  <si>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</si>
  <si>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</si>
  <si>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</si>
  <si>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</si>
  <si>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</si>
  <si>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</si>
  <si>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</si>
  <si>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</si>
  <si>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</si>
  <si>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</si>
  <si>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</si>
  <si>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</si>
  <si>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</si>
  <si>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</si>
  <si>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</si>
  <si>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</si>
  <si>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</si>
  <si>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</si>
  <si>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</si>
  <si>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</si>
  <si>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</si>
  <si>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</si>
  <si>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</si>
  <si>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</si>
  <si>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</si>
  <si>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</si>
  <si>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</si>
  <si>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</si>
  <si>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</si>
  <si>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</si>
  <si>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</si>
  <si>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</si>
  <si>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</si>
  <si>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</si>
  <si>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</si>
  <si>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</si>
  <si>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</si>
  <si>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</si>
  <si>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</si>
  <si>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</si>
  <si>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</si>
  <si>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</si>
  <si>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</si>
  <si>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</si>
  <si>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</si>
  <si>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</si>
  <si>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</si>
  <si>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</si>
  <si>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</si>
  <si>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</si>
  <si>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</si>
  <si>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</si>
  <si>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</si>
  <si>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</si>
  <si>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</si>
  <si>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</si>
  <si>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</si>
  <si>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</si>
  <si>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</si>
  <si>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</si>
  <si>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</si>
  <si>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</si>
  <si>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</si>
  <si>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</si>
  <si>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</si>
  <si>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</si>
  <si>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</si>
  <si>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</si>
  <si>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</si>
  <si>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</si>
  <si>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</si>
  <si>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</si>
  <si>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</si>
  <si>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</si>
  <si>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</si>
  <si>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</si>
  <si>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</si>
  <si>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</si>
  <si>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</si>
  <si>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</si>
  <si>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</si>
  <si>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</si>
  <si>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</si>
  <si>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</si>
  <si>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</si>
  <si>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</si>
  <si>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</si>
  <si>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</si>
  <si>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</si>
  <si>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</si>
  <si>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</si>
  <si>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</si>
  <si>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</si>
  <si>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</si>
  <si>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</si>
  <si>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</si>
  <si>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</si>
  <si>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</si>
  <si>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</si>
  <si>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</si>
  <si>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</si>
  <si>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</si>
  <si>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</si>
  <si>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</si>
  <si>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</si>
  <si>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</si>
  <si>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</si>
  <si>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</si>
  <si>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</si>
  <si>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</si>
  <si>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</si>
  <si>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</si>
  <si>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</si>
  <si>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</si>
  <si>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</si>
  <si>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</si>
  <si>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</si>
  <si>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</si>
  <si>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</si>
  <si>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</si>
  <si>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</si>
  <si>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</si>
  <si>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</si>
  <si>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</si>
  <si>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</si>
  <si>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</si>
  <si>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</si>
  <si>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</si>
  <si>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</si>
  <si>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</si>
  <si>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</si>
  <si>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</si>
  <si>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</si>
  <si>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</si>
  <si>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</si>
  <si>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</si>
  <si>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</si>
  <si>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</si>
  <si>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</si>
  <si>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</si>
  <si>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</si>
  <si>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</si>
  <si>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</si>
  <si>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</si>
  <si>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</si>
  <si>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</si>
  <si>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</si>
  <si>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</si>
  <si>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</si>
  <si>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</si>
  <si>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</si>
  <si>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</si>
  <si>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</si>
  <si>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</si>
  <si>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</si>
  <si>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</si>
  <si>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</si>
  <si>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</si>
  <si>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</si>
  <si>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</si>
  <si>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</si>
  <si>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</si>
  <si>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</si>
  <si>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</si>
  <si>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</si>
  <si>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</si>
  <si>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</si>
  <si>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</si>
  <si>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</si>
  <si>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</si>
  <si>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</si>
  <si>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</si>
  <si>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</si>
  <si>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</si>
  <si>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</si>
  <si>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</si>
  <si>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</si>
  <si>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</si>
  <si>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</si>
  <si>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</si>
  <si>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</si>
  <si>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</si>
  <si>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</si>
  <si>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</si>
  <si>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</si>
  <si>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</si>
  <si>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</si>
  <si>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</si>
  <si>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</si>
  <si>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</si>
  <si>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</si>
  <si>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</si>
  <si>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</si>
  <si>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</si>
  <si>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</si>
  <si>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</si>
  <si>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</si>
  <si>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</si>
  <si>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</si>
  <si>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</si>
  <si>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</si>
  <si>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</si>
  <si>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</si>
  <si>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</si>
  <si>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</si>
  <si>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</si>
  <si>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</si>
  <si>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</si>
  <si>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</si>
  <si>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</si>
  <si>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</si>
  <si>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</si>
  <si>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</si>
  <si>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</si>
  <si>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</si>
  <si>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</si>
  <si>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</si>
  <si>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</si>
  <si>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</si>
  <si>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</si>
  <si>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</si>
  <si>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</si>
  <si>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</si>
  <si>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</si>
  <si>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</si>
  <si>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</si>
  <si>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</si>
  <si>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</si>
  <si>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</si>
  <si>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</si>
  <si>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</si>
  <si>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</si>
  <si>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</si>
  <si>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</si>
  <si>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</si>
  <si>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</si>
  <si>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</si>
  <si>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</si>
  <si>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</si>
  <si>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</si>
  <si>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</si>
  <si>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</si>
  <si>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</si>
  <si>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</si>
  <si>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</si>
  <si>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</si>
  <si>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</si>
  <si>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</si>
  <si>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</si>
  <si>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</si>
  <si>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</si>
  <si>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</si>
  <si>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</si>
  <si>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</si>
  <si>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</si>
  <si>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</si>
  <si>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</si>
  <si>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</si>
  <si>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</si>
  <si>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</si>
  <si>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</si>
  <si>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</si>
  <si>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</si>
  <si>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</si>
  <si>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</si>
  <si>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</si>
  <si>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</si>
  <si>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</si>
  <si>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</si>
  <si>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</si>
  <si>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</si>
  <si>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</si>
  <si>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</si>
  <si>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</si>
  <si>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</si>
  <si>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</si>
  <si>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</si>
  <si>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</si>
  <si>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</si>
  <si>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</si>
  <si>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</si>
  <si>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</si>
  <si>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</si>
  <si>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</si>
  <si>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</si>
  <si>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</si>
  <si>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</si>
  <si>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</si>
  <si>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</si>
  <si>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</si>
  <si>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</si>
  <si>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</si>
  <si>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</si>
  <si>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</si>
  <si>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</si>
  <si>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</si>
  <si>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</si>
  <si>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</si>
  <si>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</si>
  <si>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</si>
  <si>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</si>
  <si>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</si>
  <si>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</si>
  <si>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</si>
  <si>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</si>
  <si>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</si>
  <si>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</si>
  <si>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</si>
  <si>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</si>
  <si>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</si>
  <si>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</si>
  <si>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</si>
  <si>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</si>
  <si>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</si>
  <si>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</si>
  <si>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</si>
  <si>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</si>
  <si>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</si>
  <si>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</si>
  <si>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</si>
  <si>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</si>
  <si>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</si>
  <si>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</si>
  <si>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</si>
  <si>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</si>
  <si>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</si>
  <si>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</si>
  <si>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</si>
  <si>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</si>
  <si>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</si>
  <si>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</si>
  <si>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</si>
  <si>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</si>
  <si>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</si>
  <si>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</si>
  <si>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</si>
  <si>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</si>
  <si>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</si>
  <si>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</si>
  <si>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</si>
  <si>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</si>
  <si>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</si>
  <si>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</si>
  <si>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</si>
  <si>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</si>
  <si>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</si>
  <si>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</si>
  <si>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</si>
  <si>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</si>
  <si>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</si>
  <si>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</si>
  <si>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</si>
  <si>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</si>
  <si>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</si>
  <si>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</si>
  <si>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</si>
  <si>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</si>
  <si>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</si>
  <si>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</si>
  <si>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</si>
  <si>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</si>
  <si>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</si>
  <si>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</si>
  <si>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</si>
  <si>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</si>
  <si>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</si>
  <si>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</si>
  <si>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</si>
  <si>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</si>
  <si>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</si>
  <si>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</si>
  <si>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</si>
  <si>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</si>
  <si>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</si>
  <si>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</si>
  <si>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</si>
  <si>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</si>
  <si>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</si>
  <si>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</si>
  <si>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</si>
  <si>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</si>
  <si>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</si>
  <si>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</si>
  <si>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</si>
  <si>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</si>
  <si>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</si>
  <si>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</si>
  <si>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</si>
  <si>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</si>
  <si>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</si>
  <si>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</si>
  <si>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</si>
  <si>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</si>
  <si>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</si>
  <si>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</si>
  <si>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</si>
  <si>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</si>
  <si>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</si>
  <si>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</si>
  <si>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</si>
  <si>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</si>
  <si>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</si>
  <si>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</si>
  <si>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</si>
  <si>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</si>
  <si>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</si>
  <si>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</si>
  <si>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</si>
  <si>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</si>
  <si>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</si>
  <si>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</si>
  <si>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</si>
  <si>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</si>
  <si>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</si>
  <si>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</si>
  <si>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</si>
  <si>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</si>
  <si>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</si>
  <si>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</si>
  <si>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</si>
  <si>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</si>
  <si>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</si>
  <si>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</si>
  <si>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</si>
  <si>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</si>
  <si>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</si>
  <si>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</si>
  <si>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</si>
  <si>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</si>
  <si>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</si>
  <si>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</si>
  <si>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</si>
  <si>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</si>
  <si>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</si>
  <si>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</si>
  <si>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</si>
  <si>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</si>
  <si>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</si>
  <si>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</si>
  <si>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</si>
  <si>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</si>
  <si>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</si>
  <si>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</si>
  <si>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</si>
  <si>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</si>
  <si>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</si>
  <si>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</si>
  <si>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</si>
  <si>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</si>
  <si>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</si>
  <si>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</si>
  <si>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</si>
  <si>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</si>
  <si>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</si>
  <si>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</si>
  <si>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</si>
  <si>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</si>
  <si>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</si>
  <si>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</si>
  <si>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</si>
  <si>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</si>
  <si>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</si>
  <si>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</si>
  <si>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</si>
  <si>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</si>
  <si>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</si>
  <si>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</si>
  <si>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</si>
  <si>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</si>
  <si>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</si>
  <si>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</si>
  <si>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</si>
  <si>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</si>
  <si>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</si>
  <si>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</si>
  <si>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</si>
  <si>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</si>
  <si>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</si>
  <si>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</si>
  <si>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</si>
  <si>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</si>
  <si>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</si>
  <si>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</si>
  <si>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</si>
  <si>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</si>
  <si>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</si>
  <si>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</si>
  <si>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</si>
  <si>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</si>
  <si>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</si>
  <si>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</si>
  <si>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</si>
  <si>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</si>
  <si>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</si>
  <si>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</si>
  <si>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</si>
  <si>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</si>
  <si>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</si>
  <si>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</si>
  <si>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</si>
  <si>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</si>
  <si>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</si>
  <si>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</si>
  <si>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</si>
  <si>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</si>
  <si>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</si>
  <si>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</si>
  <si>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</si>
  <si>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</si>
  <si>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</si>
  <si>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</si>
  <si>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</si>
  <si>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</si>
  <si>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</si>
  <si>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</si>
  <si>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</si>
  <si>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</si>
  <si>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</si>
  <si>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</si>
  <si>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</si>
  <si>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</si>
  <si>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</si>
  <si>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</si>
  <si>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</si>
  <si>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</si>
  <si>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</si>
  <si>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</si>
  <si>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</si>
  <si>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</si>
  <si>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</si>
  <si>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</si>
  <si>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</si>
  <si>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</si>
  <si>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</si>
  <si>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</si>
  <si>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</si>
  <si>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</si>
  <si>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</si>
  <si>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</si>
  <si>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</si>
  <si>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</si>
  <si>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</si>
  <si>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</si>
  <si>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</si>
  <si>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</si>
  <si>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</si>
  <si>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</si>
  <si>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</si>
  <si>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</si>
  <si>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</si>
  <si>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</si>
  <si>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</si>
  <si>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</si>
  <si>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</si>
  <si>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</si>
  <si>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</si>
  <si>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</si>
  <si>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</si>
  <si>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</si>
  <si>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</si>
  <si>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</si>
  <si>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</si>
  <si>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</si>
  <si>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</si>
  <si>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</si>
  <si>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</si>
  <si>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</si>
  <si>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</si>
  <si>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</si>
  <si>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</si>
  <si>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</si>
  <si>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</si>
  <si>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</si>
  <si>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</si>
  <si>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</si>
  <si>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</si>
  <si>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</si>
  <si>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</si>
  <si>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</si>
  <si>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</si>
  <si>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</si>
  <si>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</si>
  <si>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</si>
  <si>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</si>
  <si>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</si>
  <si>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</si>
  <si>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</si>
  <si>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</si>
  <si>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</si>
  <si>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</si>
  <si>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</si>
  <si>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</si>
  <si>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</si>
  <si>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</si>
  <si>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</si>
  <si>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</si>
  <si>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</si>
  <si>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</si>
  <si>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</si>
  <si>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</si>
  <si>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</si>
  <si>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</si>
  <si>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</si>
  <si>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</si>
  <si>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</si>
  <si>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</si>
  <si>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</si>
  <si>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</si>
  <si>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</si>
  <si>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</si>
  <si>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</si>
  <si>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</si>
  <si>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</si>
  <si>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</si>
  <si>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</si>
  <si>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</si>
  <si>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</si>
  <si>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</si>
  <si>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</si>
  <si>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</si>
  <si>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</si>
  <si>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</si>
  <si>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</si>
  <si>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</si>
  <si>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</si>
  <si>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</si>
  <si>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</si>
  <si>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</si>
  <si>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</si>
  <si>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</si>
  <si>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</si>
  <si>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</si>
  <si>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</si>
  <si>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</si>
  <si>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</si>
  <si>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</si>
  <si>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</si>
  <si>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</si>
  <si>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</si>
  <si>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</si>
  <si>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</si>
  <si>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</si>
  <si>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</si>
  <si>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</si>
  <si>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</si>
  <si>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</si>
  <si>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</si>
  <si>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</si>
  <si>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</si>
  <si>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</si>
  <si>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</si>
  <si>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</si>
  <si>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</si>
  <si>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</si>
  <si>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</si>
  <si>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</si>
  <si>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</si>
  <si>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</si>
  <si>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</si>
  <si>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</si>
  <si>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</si>
  <si>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</si>
  <si>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</si>
  <si>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</si>
  <si>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</si>
  <si>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</si>
  <si>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</si>
  <si>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</si>
  <si>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</si>
  <si>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</si>
  <si>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</si>
  <si>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</si>
  <si>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</si>
  <si>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</si>
  <si>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</si>
  <si>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</si>
  <si>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</si>
  <si>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</si>
  <si>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</si>
  <si>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</si>
  <si>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</si>
  <si>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</si>
  <si>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</si>
  <si>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</si>
  <si>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</si>
  <si>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</si>
  <si>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</si>
  <si>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</si>
  <si>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</si>
  <si>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</si>
  <si>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</si>
  <si>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</si>
  <si>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</si>
  <si>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</si>
  <si>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</si>
  <si>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</si>
  <si>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</si>
  <si>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</si>
  <si>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</si>
  <si>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</si>
  <si>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</si>
  <si>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</si>
  <si>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</si>
  <si>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</si>
  <si>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</si>
  <si>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</si>
  <si>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</si>
  <si>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</si>
  <si>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</si>
  <si>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</si>
  <si>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</si>
  <si>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</si>
  <si>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</si>
  <si>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</si>
  <si>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</si>
  <si>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</si>
  <si>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</si>
  <si>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</si>
  <si>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</si>
  <si>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</si>
  <si>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</si>
  <si>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</si>
  <si>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</si>
  <si>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</si>
  <si>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</si>
  <si>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</si>
  <si>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</si>
  <si>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</si>
  <si>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</si>
  <si>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</si>
  <si>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</si>
  <si>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</si>
  <si>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</si>
  <si>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</si>
  <si>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</si>
  <si>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</si>
  <si>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</si>
  <si>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</si>
  <si>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</si>
  <si>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</si>
  <si>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</si>
  <si>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</si>
  <si>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</si>
  <si>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</si>
  <si>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</si>
  <si>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</si>
  <si>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</si>
  <si>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</si>
  <si>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</si>
  <si>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</si>
  <si>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</si>
  <si>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</si>
  <si>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</si>
  <si>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</si>
  <si>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</si>
  <si>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</si>
  <si>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</si>
  <si>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</si>
  <si>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</si>
  <si>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</si>
  <si>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</si>
  <si>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</si>
  <si>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</si>
  <si>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</si>
  <si>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</si>
  <si>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</si>
  <si>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</si>
  <si>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</si>
  <si>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</si>
  <si>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</si>
  <si>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</si>
  <si>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</si>
  <si>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</si>
  <si>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</si>
  <si>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</si>
  <si>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</si>
  <si>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</si>
  <si>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</si>
  <si>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</si>
  <si>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</si>
  <si>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</si>
  <si>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</si>
  <si>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</si>
  <si>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</si>
  <si>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</si>
  <si>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</si>
  <si>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</si>
  <si>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</si>
  <si>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</si>
  <si>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</si>
  <si>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</si>
  <si>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</si>
  <si>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</si>
  <si>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</si>
  <si>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</si>
  <si>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</si>
  <si>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</si>
  <si>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</si>
  <si>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</si>
  <si>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</si>
  <si>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</si>
  <si>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</si>
  <si>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</si>
  <si>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</si>
  <si>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</si>
  <si>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</si>
  <si>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</si>
  <si>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</si>
  <si>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</si>
  <si>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</si>
  <si>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</si>
  <si>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</si>
  <si>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</si>
  <si>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</si>
  <si>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</si>
  <si>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</si>
  <si>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</si>
  <si>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</si>
  <si>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</si>
  <si>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</si>
  <si>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</si>
  <si>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</si>
  <si>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</si>
  <si>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</si>
  <si>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</si>
  <si>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</si>
  <si>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</si>
  <si>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</si>
  <si>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</si>
  <si>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</si>
  <si>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</si>
  <si>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</si>
  <si>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</si>
  <si>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</si>
  <si>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</si>
  <si>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</si>
  <si>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</si>
  <si>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</si>
  <si>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</si>
  <si>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</si>
  <si>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</si>
  <si>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</si>
  <si>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</si>
  <si>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</si>
  <si>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</si>
  <si>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</si>
  <si>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</si>
  <si>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</si>
  <si>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</si>
  <si>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</si>
  <si>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</si>
  <si>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</si>
  <si>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</si>
  <si>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</si>
  <si>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</si>
  <si>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</si>
  <si>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</si>
  <si>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</si>
  <si>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</si>
  <si>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</si>
  <si>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</si>
  <si>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</si>
  <si>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</si>
  <si>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</si>
  <si>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</si>
  <si>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</si>
  <si>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</si>
  <si>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</si>
  <si>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</si>
  <si>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</si>
  <si>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</si>
  <si>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</si>
  <si>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</si>
  <si>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</si>
  <si>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</si>
  <si>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</si>
  <si>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</si>
  <si>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</si>
  <si>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</si>
  <si>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</si>
  <si>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</si>
  <si>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</si>
  <si>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</si>
  <si>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</si>
  <si>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</si>
  <si>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</si>
  <si>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</si>
  <si>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</si>
  <si>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</si>
  <si>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</si>
  <si>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</si>
  <si>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</si>
  <si>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</si>
  <si>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</si>
  <si>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</si>
  <si>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</si>
  <si>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</si>
  <si>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</si>
  <si>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</si>
  <si>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</si>
  <si>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</si>
  <si>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</si>
  <si>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</si>
  <si>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</si>
  <si>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</si>
  <si>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</si>
  <si>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</si>
  <si>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</si>
  <si>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</si>
  <si>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</si>
  <si>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</si>
  <si>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</si>
  <si>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</si>
  <si>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</si>
  <si>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</si>
  <si>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</si>
  <si>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</si>
  <si>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</si>
  <si>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</si>
  <si>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</si>
  <si>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</si>
  <si>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</si>
  <si>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</si>
  <si>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</si>
  <si>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</si>
  <si>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</si>
  <si>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</si>
  <si>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</si>
  <si>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</si>
  <si>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</si>
  <si>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</si>
  <si>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</si>
  <si>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</si>
  <si>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</si>
  <si>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</si>
  <si>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</si>
  <si>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</si>
  <si>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</si>
  <si>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</si>
  <si>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</si>
  <si>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</si>
  <si>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</si>
  <si>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</si>
  <si>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</si>
  <si>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</si>
  <si>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</si>
  <si>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</si>
  <si>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</si>
  <si>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</si>
  <si>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</si>
  <si>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</si>
  <si>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</si>
  <si>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</si>
  <si>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</si>
  <si>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</si>
  <si>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</si>
  <si>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</si>
  <si>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</si>
  <si>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</si>
  <si>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</si>
  <si>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</si>
  <si>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</si>
  <si>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</si>
  <si>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</si>
  <si>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</si>
  <si>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</si>
  <si>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</si>
  <si>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</si>
  <si>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</si>
  <si>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</si>
  <si>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</si>
  <si>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</si>
  <si>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</si>
  <si>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</si>
  <si>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</si>
  <si>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</si>
  <si>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</si>
  <si>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</si>
  <si>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</si>
  <si>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</si>
  <si>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</si>
  <si>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</si>
  <si>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</si>
  <si>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</si>
  <si>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</si>
  <si>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</si>
  <si>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</si>
  <si>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</si>
  <si>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</si>
  <si>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</si>
  <si>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</si>
  <si>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</si>
  <si>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</si>
  <si>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</si>
  <si>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</si>
  <si>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</si>
  <si>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</si>
  <si>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</si>
  <si>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</si>
  <si>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</si>
  <si>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</si>
  <si>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</si>
  <si>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</si>
  <si>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</si>
  <si>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</si>
  <si>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</si>
  <si>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</si>
  <si>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</si>
  <si>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</si>
  <si>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</si>
  <si>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</si>
  <si>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</si>
  <si>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</si>
  <si>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</si>
  <si>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</si>
  <si>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</si>
  <si>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</si>
  <si>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</si>
  <si>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</si>
  <si>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</si>
  <si>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</si>
  <si>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</si>
  <si>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</si>
  <si>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</si>
  <si>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</si>
  <si>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</si>
  <si>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</si>
  <si>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</si>
  <si>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</si>
  <si>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</si>
  <si>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</si>
  <si>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</si>
  <si>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</si>
  <si>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</si>
  <si>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</si>
  <si>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</si>
  <si>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</si>
  <si>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</si>
  <si>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</si>
  <si>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</si>
  <si>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</si>
  <si>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</si>
  <si>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</si>
  <si>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</si>
  <si>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</si>
  <si>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</si>
  <si>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</si>
  <si>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</si>
  <si>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</si>
  <si>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</si>
  <si>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</si>
  <si>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</si>
  <si>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</si>
  <si>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</si>
  <si>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</si>
  <si>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</si>
  <si>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</si>
  <si>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</si>
  <si>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</si>
  <si>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</si>
  <si>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</si>
  <si>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</si>
  <si>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</si>
  <si>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</si>
  <si>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</si>
  <si>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</si>
  <si>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</si>
  <si>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</si>
  <si>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</si>
  <si>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</si>
  <si>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</si>
  <si>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</si>
  <si>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</si>
  <si>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</si>
  <si>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</si>
  <si>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</si>
  <si>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</si>
  <si>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</si>
  <si>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</si>
  <si>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</si>
  <si>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</si>
  <si>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</si>
  <si>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</si>
  <si>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</si>
  <si>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</si>
  <si>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</si>
  <si>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</si>
  <si>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</si>
  <si>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</si>
  <si>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</si>
  <si>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</si>
  <si>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</si>
  <si>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</si>
  <si>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</si>
  <si>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</si>
  <si>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</si>
  <si>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</si>
  <si>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</si>
  <si>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</si>
  <si>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</si>
  <si>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</si>
  <si>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</si>
  <si>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</si>
  <si>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</si>
  <si>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</si>
  <si>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</si>
  <si>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</si>
  <si>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</si>
  <si>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</si>
  <si>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</si>
  <si>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</si>
  <si>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</si>
  <si>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</si>
  <si>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</si>
  <si>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</si>
  <si>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</si>
  <si>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</si>
  <si>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</si>
  <si>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</si>
  <si>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</si>
  <si>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</si>
  <si>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</si>
  <si>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</si>
  <si>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</si>
  <si>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</si>
  <si>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</si>
  <si>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</si>
  <si>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</si>
  <si>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</si>
  <si>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</si>
  <si>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</si>
  <si>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</si>
  <si>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</si>
  <si>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</si>
  <si>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</si>
  <si>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</si>
  <si>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</si>
  <si>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</si>
  <si>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</si>
  <si>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</si>
  <si>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</si>
  <si>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</si>
  <si>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</si>
  <si>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</si>
  <si>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</si>
  <si>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</si>
  <si>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</si>
  <si>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</si>
  <si>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</si>
  <si>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</si>
  <si>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</si>
  <si>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</si>
  <si>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</si>
  <si>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</si>
  <si>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</si>
  <si>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</si>
  <si>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</si>
  <si>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</si>
  <si>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</si>
  <si>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</si>
  <si>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</si>
  <si>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</si>
  <si>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</si>
  <si>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</si>
  <si>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</si>
  <si>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</si>
  <si>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</si>
  <si>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</si>
  <si>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</si>
  <si>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</si>
  <si>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</si>
  <si>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</si>
  <si>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</si>
  <si>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</si>
  <si>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</si>
  <si>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</si>
  <si>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</si>
  <si>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</si>
  <si>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</si>
  <si>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</si>
  <si>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</si>
  <si>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</si>
  <si>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</si>
  <si>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</si>
  <si>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</si>
  <si>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</si>
  <si>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</si>
  <si>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</si>
  <si>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</si>
  <si>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</si>
  <si>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</si>
  <si>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</si>
  <si>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</si>
  <si>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</si>
  <si>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</si>
  <si>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</si>
  <si>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</si>
  <si>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</si>
  <si>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</si>
  <si>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</si>
  <si>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</si>
  <si>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</si>
  <si>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</si>
  <si>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</si>
  <si>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</si>
  <si>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</si>
  <si>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</si>
  <si>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</si>
  <si>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</si>
  <si>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</si>
  <si>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</si>
  <si>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</si>
  <si>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</si>
  <si>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</si>
  <si>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</si>
  <si>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</si>
  <si>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</si>
  <si>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</si>
  <si>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</si>
  <si>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</si>
  <si>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</si>
  <si>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</si>
  <si>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</si>
  <si>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</si>
  <si>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</si>
  <si>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</si>
  <si>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</si>
  <si>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</si>
  <si>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</si>
  <si>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</si>
  <si>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</si>
  <si>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</si>
  <si>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</si>
  <si>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</si>
  <si>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</si>
  <si>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</si>
  <si>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</si>
  <si>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</si>
  <si>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</si>
  <si>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</si>
  <si>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</si>
  <si>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</si>
  <si>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</si>
  <si>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</si>
  <si>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</si>
  <si>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</si>
  <si>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</si>
  <si>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</si>
  <si>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</si>
  <si>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</si>
  <si>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</si>
  <si>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</si>
  <si>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</si>
  <si>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</si>
  <si>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</si>
  <si>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</si>
  <si>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</si>
  <si>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</si>
  <si>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</si>
  <si>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</si>
  <si>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</si>
  <si>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</si>
  <si>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</si>
  <si>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</si>
  <si>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</si>
  <si>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</si>
  <si>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</si>
  <si>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</si>
  <si>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</si>
  <si>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</si>
  <si>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</si>
  <si>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</si>
  <si>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</si>
  <si>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</si>
  <si>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</si>
  <si>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</si>
  <si>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</si>
  <si>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</si>
  <si>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</si>
  <si>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</si>
  <si>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</si>
  <si>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</si>
  <si>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</si>
  <si>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</si>
  <si>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</si>
  <si>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</si>
  <si>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</si>
  <si>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</si>
  <si>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</si>
  <si>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</si>
  <si>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</si>
  <si>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</si>
  <si>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</si>
  <si>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</si>
  <si>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</si>
  <si>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</si>
  <si>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</si>
  <si>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</si>
  <si>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</si>
  <si>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</si>
  <si>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</si>
  <si>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</si>
  <si>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</si>
  <si>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</si>
  <si>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</si>
  <si>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</si>
  <si>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</si>
  <si>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</si>
  <si>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</si>
  <si>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</si>
  <si>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</si>
  <si>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</si>
  <si>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</si>
  <si>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</si>
  <si>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</si>
  <si>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</si>
  <si>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</si>
  <si>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</si>
  <si>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</si>
  <si>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</si>
  <si>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</si>
  <si>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</si>
  <si>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</si>
  <si>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</si>
  <si>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</si>
  <si>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</si>
  <si>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</si>
  <si>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</si>
  <si>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</si>
  <si>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</si>
  <si>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</si>
  <si>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</si>
  <si>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</si>
  <si>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</si>
  <si>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</si>
  <si>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</si>
  <si>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</si>
  <si>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</si>
  <si>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</si>
  <si>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</si>
  <si>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</si>
  <si>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</si>
  <si>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</si>
  <si>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</si>
  <si>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</si>
  <si>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</si>
  <si>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</si>
  <si>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</si>
  <si>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</si>
  <si>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</si>
  <si>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</si>
  <si>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</si>
  <si>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</si>
  <si>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</si>
  <si>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</si>
  <si>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</si>
  <si>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</si>
  <si>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</si>
  <si>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</si>
  <si>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</si>
  <si>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</si>
  <si>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</si>
  <si>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</si>
  <si>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</si>
  <si>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</si>
  <si>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</si>
  <si>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</si>
  <si>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</si>
  <si>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</si>
  <si>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</si>
  <si>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</si>
  <si>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</si>
  <si>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</si>
  <si>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</si>
  <si>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</si>
  <si>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</si>
  <si>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</si>
  <si>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</si>
  <si>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</si>
  <si>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</si>
  <si>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</si>
  <si>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</si>
  <si>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</si>
  <si>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</si>
  <si>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</si>
  <si>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</si>
  <si>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</si>
  <si>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</si>
  <si>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</si>
  <si>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</si>
  <si>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</si>
  <si>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</si>
  <si>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</si>
  <si>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</si>
  <si>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</si>
  <si>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</si>
  <si>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</si>
  <si>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</si>
  <si>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</si>
  <si>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</si>
  <si>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</si>
  <si>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</si>
  <si>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</si>
  <si>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</si>
  <si>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</si>
  <si>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</si>
  <si>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</si>
  <si>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</si>
  <si>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</si>
  <si>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</si>
  <si>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</si>
  <si>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</si>
  <si>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</si>
  <si>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</si>
  <si>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</si>
  <si>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</si>
  <si>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</si>
  <si>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</si>
  <si>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</si>
  <si>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</si>
  <si>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</si>
  <si>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</si>
  <si>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</si>
  <si>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</si>
  <si>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</si>
  <si>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</si>
  <si>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</si>
  <si>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</si>
  <si>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</si>
  <si>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</si>
  <si>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</si>
  <si>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</si>
  <si>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</si>
  <si>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</si>
  <si>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</si>
  <si>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</si>
  <si>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</si>
  <si>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</si>
  <si>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</si>
  <si>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</si>
  <si>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</si>
  <si>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</si>
  <si>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</si>
  <si>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</si>
  <si>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</si>
  <si>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</si>
  <si>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</si>
  <si>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</si>
  <si>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</si>
  <si>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</si>
  <si>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</si>
  <si>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</si>
  <si>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</si>
  <si>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</si>
  <si>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</si>
  <si>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</si>
  <si>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</si>
  <si>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</si>
  <si>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</si>
  <si>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</si>
  <si>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</si>
  <si>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</si>
  <si>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</si>
  <si>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</si>
  <si>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</si>
  <si>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</si>
  <si>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</si>
  <si>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</si>
  <si>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</si>
  <si>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</si>
  <si>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</si>
  <si>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</si>
  <si>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</si>
  <si>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</si>
  <si>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</si>
  <si>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</si>
  <si>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</si>
  <si>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</si>
  <si>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</si>
  <si>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</si>
  <si>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</si>
  <si>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</si>
  <si>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</si>
  <si>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</si>
  <si>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</si>
  <si>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</si>
  <si>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</si>
  <si>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</si>
  <si>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</si>
  <si>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</si>
  <si>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</si>
  <si>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</si>
  <si>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</si>
  <si>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</si>
  <si>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</si>
  <si>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</si>
  <si>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</si>
  <si>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</si>
  <si>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</si>
  <si>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</si>
  <si>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</si>
  <si>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</si>
  <si>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</si>
  <si>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</si>
  <si>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</si>
  <si>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</si>
  <si>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</si>
  <si>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</si>
  <si>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</si>
  <si>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</si>
  <si>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</si>
  <si>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</si>
  <si>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</si>
  <si>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</si>
  <si>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</si>
  <si>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</si>
  <si>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</si>
  <si>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</si>
  <si>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</si>
  <si>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</si>
  <si>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</si>
  <si>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</si>
  <si>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</si>
  <si>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</si>
  <si>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</si>
  <si>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</si>
  <si>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</si>
  <si>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</si>
  <si>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</si>
  <si>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</si>
  <si>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</si>
  <si>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</si>
  <si>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</si>
  <si>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</si>
  <si>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</si>
  <si>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</si>
  <si>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</si>
  <si>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</si>
  <si>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</si>
  <si>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</si>
  <si>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</si>
  <si>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</si>
  <si>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</si>
  <si>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</si>
  <si>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</si>
  <si>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</si>
  <si>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</si>
  <si>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</si>
  <si>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</si>
  <si>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</si>
  <si>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</si>
  <si>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</si>
  <si>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</si>
  <si>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</si>
  <si>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</si>
  <si>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</si>
  <si>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</si>
  <si>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</si>
  <si>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</si>
  <si>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</si>
  <si>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</si>
  <si>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</si>
  <si>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</si>
  <si>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</si>
  <si>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</si>
  <si>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</si>
  <si>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</si>
  <si>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</si>
  <si>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</si>
  <si>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</si>
  <si>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</si>
  <si>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</si>
  <si>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</si>
  <si>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</si>
  <si>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</si>
  <si>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</si>
  <si>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</si>
  <si>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</si>
  <si>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</si>
  <si>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</si>
  <si>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</si>
  <si>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</si>
  <si>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</si>
  <si>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</si>
  <si>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</si>
  <si>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</si>
  <si>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</si>
  <si>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</si>
  <si>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</si>
  <si>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</si>
  <si>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</si>
  <si>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</si>
  <si>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</si>
  <si>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</si>
  <si>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</si>
  <si>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</si>
  <si>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</si>
  <si>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</si>
  <si>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</si>
  <si>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</si>
  <si>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</si>
  <si>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</si>
  <si>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</si>
  <si>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</si>
  <si>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</si>
  <si>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</si>
  <si>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</si>
  <si>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</si>
  <si>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</si>
  <si>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</si>
  <si>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</si>
  <si>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</si>
  <si>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</si>
  <si>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</si>
  <si>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</si>
  <si>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</si>
  <si>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</si>
  <si>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</si>
  <si>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</si>
  <si>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</si>
  <si>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</si>
  <si>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</si>
  <si>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</si>
  <si>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</si>
  <si>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</si>
  <si>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</si>
  <si>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</si>
  <si>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</si>
  <si>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</si>
  <si>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</si>
  <si>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</si>
  <si>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</si>
  <si>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</si>
  <si>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</si>
  <si>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</si>
  <si>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</si>
  <si>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</si>
  <si>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</si>
  <si>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</si>
  <si>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</si>
  <si>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</si>
  <si>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</si>
  <si>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</si>
  <si>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</si>
  <si>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</si>
  <si>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</si>
  <si>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</si>
  <si>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</si>
  <si>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</si>
  <si>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</si>
  <si>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</si>
  <si>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</si>
  <si>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</si>
  <si>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</si>
  <si>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</si>
  <si>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</si>
  <si>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</si>
  <si>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</si>
  <si>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</si>
  <si>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</si>
  <si>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</si>
  <si>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</si>
  <si>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</si>
  <si>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</si>
  <si>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</si>
  <si>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</si>
  <si>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</si>
  <si>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</si>
  <si>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</si>
  <si>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</si>
  <si>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</si>
  <si>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</si>
  <si>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</si>
  <si>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</si>
  <si>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</si>
  <si>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</si>
  <si>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</si>
  <si>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</si>
  <si>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</si>
  <si>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</si>
  <si>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</si>
  <si>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</si>
  <si>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</si>
  <si>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</si>
  <si>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</si>
  <si>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</si>
  <si>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</si>
  <si>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</si>
  <si>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</si>
  <si>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</si>
  <si>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</si>
  <si>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</si>
  <si>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</si>
  <si>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</si>
  <si>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</si>
  <si>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</si>
  <si>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</si>
  <si>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</si>
  <si>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</si>
  <si>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</si>
  <si>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</si>
  <si>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</si>
  <si>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</si>
  <si>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</si>
  <si>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</si>
  <si>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</si>
  <si>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</si>
  <si>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</si>
  <si>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</si>
  <si>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</si>
  <si>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</si>
  <si>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</si>
  <si>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</si>
  <si>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</si>
  <si>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</si>
  <si>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</si>
  <si>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</si>
  <si>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</si>
  <si>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</si>
  <si>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</si>
  <si>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</si>
  <si>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</si>
  <si>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</si>
  <si>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</si>
  <si>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</si>
  <si>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</si>
  <si>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</si>
  <si>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</si>
  <si>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</si>
  <si>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</si>
  <si>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</si>
  <si>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</si>
  <si>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</si>
  <si>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</si>
  <si>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</si>
  <si>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</si>
  <si>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</si>
  <si>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</si>
  <si>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</si>
  <si>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</si>
  <si>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</si>
  <si>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</si>
  <si>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</si>
  <si>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</si>
  <si>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</si>
  <si>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</si>
  <si>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</si>
  <si>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</si>
  <si>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</si>
  <si>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</si>
  <si>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</si>
  <si>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</si>
  <si>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</si>
  <si>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</si>
  <si>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</si>
  <si>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</si>
  <si>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</si>
  <si>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</si>
  <si>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</si>
  <si>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</si>
  <si>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</si>
  <si>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</si>
  <si>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</si>
  <si>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</si>
  <si>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</si>
  <si>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</si>
  <si>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</si>
  <si>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</si>
  <si>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</si>
  <si>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</si>
  <si>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</si>
  <si>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</si>
  <si>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</si>
  <si>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</si>
  <si>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</si>
  <si>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</si>
  <si>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</si>
  <si>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</si>
  <si>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</si>
  <si>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</si>
  <si>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</si>
  <si>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</si>
  <si>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</si>
  <si>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</si>
  <si>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</si>
  <si>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</si>
  <si>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</si>
  <si>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</si>
  <si>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</si>
  <si>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</si>
  <si>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</si>
  <si>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</si>
  <si>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</si>
  <si>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</si>
  <si>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</si>
  <si>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</si>
  <si>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</si>
  <si>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</si>
  <si>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</si>
  <si>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</si>
  <si>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</si>
  <si>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</si>
  <si>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</si>
  <si>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</si>
  <si>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</si>
  <si>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</si>
  <si>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</si>
  <si>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</si>
  <si>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</si>
  <si>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</si>
  <si>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</si>
  <si>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</si>
  <si>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</si>
  <si>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</si>
  <si>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</si>
  <si>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</si>
  <si>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</si>
  <si>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</si>
  <si>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</si>
  <si>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</si>
  <si>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</si>
  <si>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</si>
  <si>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</si>
  <si>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</si>
  <si>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</si>
  <si>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</si>
  <si>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</si>
  <si>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</si>
  <si>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</si>
  <si>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</si>
  <si>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</si>
  <si>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</si>
  <si>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</si>
  <si>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</si>
  <si>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</si>
  <si>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</si>
  <si>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</si>
  <si>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</si>
  <si>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</si>
  <si>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</si>
  <si>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</si>
  <si>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</si>
  <si>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</si>
  <si>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</si>
  <si>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</si>
  <si>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</si>
  <si>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</si>
  <si>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</si>
  <si>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</si>
  <si>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</si>
  <si>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</si>
  <si>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</si>
  <si>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</si>
  <si>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</si>
  <si>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</si>
  <si>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</si>
  <si>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</si>
  <si>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</si>
  <si>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</si>
  <si>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</si>
  <si>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</si>
  <si>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</si>
  <si>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</si>
  <si>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</si>
  <si>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</si>
  <si>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</si>
  <si>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</si>
  <si>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</si>
  <si>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</si>
  <si>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</si>
  <si>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</si>
  <si>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</si>
  <si>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</si>
  <si>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</si>
  <si>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</si>
  <si>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</si>
  <si>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</si>
  <si>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</si>
  <si>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</si>
  <si>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</si>
  <si>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</si>
  <si>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</si>
  <si>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</si>
  <si>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</si>
  <si>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</si>
  <si>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</si>
  <si>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</si>
  <si>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</si>
  <si>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</si>
  <si>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</si>
  <si>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</si>
  <si>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</si>
  <si>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</si>
  <si>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</si>
  <si>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</si>
  <si>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</si>
  <si>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</si>
  <si>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</si>
  <si>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</si>
  <si>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</si>
  <si>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</si>
  <si>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</si>
  <si>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</si>
  <si>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</si>
  <si>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</si>
  <si>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</si>
  <si>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</si>
  <si>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</si>
  <si>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</si>
  <si>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</si>
  <si>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</si>
  <si>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</si>
  <si>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</si>
  <si>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</si>
  <si>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</si>
  <si>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</si>
  <si>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</si>
  <si>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</si>
  <si>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</si>
  <si>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</si>
  <si>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</si>
  <si>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</si>
  <si>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</si>
  <si>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</si>
  <si>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</si>
  <si>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</si>
  <si>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</si>
  <si>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</si>
  <si>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</si>
  <si>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</si>
  <si>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</si>
  <si>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</si>
  <si>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</si>
  <si>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</si>
  <si>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</si>
  <si>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</si>
  <si>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</si>
  <si>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</si>
  <si>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</si>
  <si>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</si>
  <si>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</si>
  <si>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</si>
  <si>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</si>
  <si>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</si>
  <si>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</si>
  <si>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</si>
  <si>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</si>
  <si>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</si>
  <si>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</si>
  <si>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</si>
  <si>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</si>
  <si>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</si>
  <si>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</si>
  <si>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</si>
  <si>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</si>
  <si>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</si>
  <si>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</si>
  <si>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</si>
  <si>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</si>
  <si>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</si>
  <si>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</si>
  <si>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</si>
  <si>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</si>
  <si>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</si>
  <si>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</si>
  <si>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</si>
  <si>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</si>
  <si>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</si>
  <si>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</si>
  <si>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</si>
  <si>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</si>
  <si>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</si>
  <si>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</si>
  <si>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</si>
  <si>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</si>
  <si>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</si>
  <si>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</si>
  <si>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</si>
  <si>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</si>
  <si>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</si>
  <si>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</si>
  <si>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</si>
  <si>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</si>
  <si>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</si>
  <si>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</si>
  <si>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</si>
  <si>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</si>
  <si>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</si>
  <si>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</si>
  <si>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</si>
  <si>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</si>
  <si>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</si>
  <si>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</si>
  <si>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</si>
  <si>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</si>
  <si>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</si>
  <si>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</si>
  <si>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</si>
  <si>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</si>
  <si>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</si>
  <si>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</si>
  <si>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</si>
  <si>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</si>
  <si>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</si>
  <si>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</si>
  <si>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</si>
  <si>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</si>
  <si>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</si>
  <si>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</si>
  <si>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</si>
  <si>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</si>
  <si>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</si>
  <si>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</si>
  <si>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</si>
  <si>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</si>
  <si>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</si>
  <si>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</si>
  <si>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</si>
  <si>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</si>
  <si>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</si>
  <si>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</si>
  <si>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</si>
  <si>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</si>
  <si>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</si>
  <si>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</si>
  <si>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</si>
  <si>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</si>
  <si>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</si>
  <si>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</si>
  <si>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</si>
  <si>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</si>
  <si>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</si>
  <si>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</si>
  <si>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</si>
  <si>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</si>
  <si>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</si>
  <si>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</si>
  <si>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</si>
  <si>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</si>
  <si>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</si>
  <si>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</si>
  <si>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</si>
  <si>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</si>
  <si>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</si>
  <si>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</si>
  <si>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</si>
  <si>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</si>
  <si>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</si>
  <si>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</si>
  <si>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</si>
  <si>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</si>
  <si>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</si>
  <si>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</si>
  <si>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</si>
  <si>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</si>
  <si>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</si>
  <si>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</si>
  <si>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</si>
  <si>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</si>
  <si>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</si>
  <si>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</si>
  <si>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</si>
  <si>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</si>
  <si>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</si>
  <si>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</si>
  <si>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</si>
  <si>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</si>
  <si>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</si>
  <si>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</si>
  <si>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</si>
  <si>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</si>
  <si>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</si>
  <si>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</si>
  <si>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</si>
  <si>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</si>
  <si>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</si>
  <si>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</si>
  <si>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</si>
  <si>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</si>
  <si>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</si>
  <si>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</si>
  <si>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</si>
  <si>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</si>
  <si>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</si>
  <si>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</si>
  <si>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</si>
  <si>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</si>
  <si>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</si>
  <si>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</si>
  <si>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</si>
  <si>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</si>
  <si>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</si>
  <si>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</si>
  <si>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</si>
  <si>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</si>
  <si>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</si>
  <si>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</si>
  <si>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</si>
  <si>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</si>
  <si>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</si>
  <si>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</si>
  <si>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</si>
  <si>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</si>
  <si>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</si>
  <si>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</si>
  <si>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</si>
  <si>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</si>
  <si>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</si>
  <si>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</si>
  <si>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</si>
  <si>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</si>
  <si>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</si>
  <si>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</si>
  <si>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</si>
  <si>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</si>
  <si>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</si>
  <si>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</si>
  <si>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</si>
  <si>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</si>
  <si>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</si>
  <si>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</si>
  <si>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</si>
  <si>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</si>
  <si>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</si>
  <si>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</si>
  <si>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</si>
  <si>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</si>
  <si>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</si>
  <si>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</si>
  <si>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</si>
  <si>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</si>
  <si>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</si>
  <si>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</si>
  <si>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</si>
  <si>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</si>
  <si>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</si>
  <si>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</si>
  <si>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</si>
  <si>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</si>
  <si>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</si>
  <si>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</si>
  <si>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</si>
  <si>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</si>
  <si>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</si>
  <si>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</si>
  <si>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</si>
  <si>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</si>
  <si>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</si>
  <si>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</si>
  <si>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</si>
  <si>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</si>
  <si>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</si>
  <si>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</si>
  <si>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</si>
  <si>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</si>
  <si>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</si>
  <si>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</si>
  <si>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</si>
  <si>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</si>
  <si>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</si>
  <si>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</si>
  <si>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</si>
  <si>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</si>
  <si>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</si>
  <si>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</si>
  <si>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</si>
  <si>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</si>
  <si>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</si>
  <si>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</si>
  <si>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</si>
  <si>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</si>
  <si>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</si>
  <si>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</si>
  <si>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</si>
  <si>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</si>
  <si>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</si>
  <si>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</si>
  <si>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</si>
  <si>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</si>
  <si>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</si>
  <si>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</si>
  <si>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</si>
  <si>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</si>
  <si>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</si>
  <si>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</si>
  <si>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</si>
  <si>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</si>
  <si>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</si>
  <si>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</si>
  <si>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</si>
  <si>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</si>
  <si>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</si>
  <si>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</si>
  <si>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</si>
  <si>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</si>
  <si>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</si>
  <si>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</si>
  <si>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</si>
  <si>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</si>
  <si>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</si>
  <si>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</si>
  <si>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</si>
  <si>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</si>
  <si>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</si>
  <si>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</si>
  <si>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</si>
  <si>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</si>
  <si>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</si>
  <si>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</si>
  <si>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</si>
  <si>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</si>
  <si>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</si>
  <si>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</si>
  <si>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</si>
  <si>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</si>
  <si>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</si>
  <si>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</si>
  <si>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</si>
  <si>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</si>
  <si>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</si>
  <si>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</si>
  <si>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</si>
  <si>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</si>
  <si>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</si>
  <si>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</si>
  <si>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</si>
  <si>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</si>
  <si>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</si>
  <si>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</si>
  <si>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</si>
  <si>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</si>
  <si>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</si>
  <si>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</si>
  <si>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</si>
  <si>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</si>
  <si>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</si>
  <si>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</si>
  <si>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</si>
  <si>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</si>
  <si>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</si>
  <si>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</si>
  <si>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</si>
  <si>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</si>
  <si>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</si>
  <si>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</si>
  <si>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</si>
  <si>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</si>
  <si>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</si>
  <si>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</si>
  <si>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</si>
  <si>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</si>
  <si>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</si>
  <si>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</si>
  <si>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</si>
  <si>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</si>
  <si>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</si>
  <si>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</si>
  <si>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</si>
  <si>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</si>
  <si>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</si>
  <si>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</si>
  <si>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</si>
  <si>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</si>
  <si>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</si>
  <si>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</si>
  <si>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</si>
  <si>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</si>
  <si>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</si>
  <si>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</si>
  <si>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</si>
  <si>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</si>
  <si>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</si>
  <si>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</si>
  <si>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</si>
  <si>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</si>
  <si>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</si>
  <si>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</si>
  <si>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</si>
  <si>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</si>
  <si>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</si>
  <si>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</si>
  <si>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</si>
  <si>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</si>
  <si>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</si>
  <si>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</si>
  <si>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</si>
  <si>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</si>
  <si>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</si>
  <si>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</si>
  <si>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</si>
  <si>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</si>
  <si>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</si>
  <si>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</si>
  <si>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</si>
  <si>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</si>
  <si>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</si>
  <si>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</si>
  <si>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</si>
  <si>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</si>
  <si>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</si>
  <si>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</si>
  <si>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</si>
  <si>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</si>
  <si>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</si>
  <si>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</si>
  <si>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</si>
  <si>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</si>
  <si>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</si>
  <si>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</si>
  <si>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</si>
  <si>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</si>
  <si>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</si>
  <si>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</si>
  <si>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</si>
  <si>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</si>
  <si>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</si>
  <si>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</si>
  <si>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</si>
  <si>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</si>
  <si>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</si>
  <si>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</si>
  <si>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</si>
  <si>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</si>
  <si>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</si>
  <si>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</si>
  <si>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</si>
  <si>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</si>
  <si>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</si>
  <si>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</si>
  <si>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</si>
  <si>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</si>
  <si>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</si>
  <si>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</si>
  <si>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</si>
  <si>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</si>
  <si>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</si>
  <si>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</si>
  <si>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</si>
  <si>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</si>
  <si>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</si>
  <si>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</si>
  <si>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</si>
  <si>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</si>
  <si>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</si>
  <si>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</si>
  <si>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</si>
  <si>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</si>
  <si>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</si>
  <si>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</si>
  <si>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</si>
  <si>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</si>
  <si>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</si>
  <si>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</si>
  <si>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</si>
  <si>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</si>
  <si>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</si>
  <si>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</si>
  <si>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</si>
  <si>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</si>
  <si>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</si>
  <si>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</si>
  <si>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</si>
  <si>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</si>
  <si>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</si>
  <si>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</si>
  <si>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</si>
  <si>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</si>
  <si>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</si>
  <si>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</si>
  <si>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</si>
  <si>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</si>
  <si>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</si>
  <si>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</si>
  <si>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</si>
  <si>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</si>
  <si>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</si>
  <si>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</si>
  <si>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</si>
  <si>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</si>
  <si>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</si>
  <si>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</si>
  <si>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</si>
  <si>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</si>
  <si>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</si>
  <si>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</si>
  <si>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</si>
  <si>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</si>
  <si>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</si>
  <si>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</si>
  <si>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</si>
  <si>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</si>
  <si>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</si>
  <si>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</si>
  <si>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</si>
  <si>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</si>
  <si>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</si>
  <si>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</si>
  <si>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</si>
  <si>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</si>
  <si>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</si>
  <si>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</si>
  <si>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</si>
  <si>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</si>
  <si>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</si>
  <si>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</si>
  <si>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</si>
  <si>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</si>
  <si>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</si>
  <si>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</si>
  <si>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</si>
  <si>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</si>
  <si>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</si>
  <si>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</si>
  <si>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</si>
  <si>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</si>
  <si>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</si>
  <si>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</si>
  <si>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</si>
  <si>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</si>
  <si>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</si>
  <si>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</si>
  <si>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</si>
  <si>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</si>
  <si>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</si>
  <si>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</si>
  <si>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</si>
  <si>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</si>
  <si>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</si>
  <si>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</si>
  <si>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</si>
  <si>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</si>
  <si>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</si>
  <si>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</si>
  <si>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</si>
  <si>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</si>
  <si>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</si>
  <si>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</si>
  <si>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</si>
  <si>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</si>
  <si>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</si>
  <si>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</si>
  <si>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</si>
  <si>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</si>
  <si>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</si>
  <si>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</si>
  <si>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</si>
  <si>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</si>
  <si>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</si>
  <si>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</si>
  <si>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</si>
  <si>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</si>
  <si>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</si>
  <si>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</si>
  <si>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</si>
  <si>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</si>
  <si>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</si>
  <si>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</si>
  <si>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</si>
  <si>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</si>
  <si>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</si>
  <si>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</si>
  <si>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</si>
  <si>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</si>
  <si>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</si>
  <si>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</si>
  <si>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</si>
  <si>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</si>
  <si>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</si>
  <si>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</si>
  <si>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</si>
  <si>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</si>
  <si>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</si>
  <si>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</si>
  <si>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</si>
  <si>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</si>
  <si>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</si>
  <si>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</si>
  <si>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</si>
  <si>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</si>
  <si>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</si>
  <si>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</si>
  <si>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</si>
  <si>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</si>
  <si>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</si>
  <si>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</si>
  <si>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</si>
  <si>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</si>
  <si>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</si>
  <si>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</si>
  <si>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</si>
  <si>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</si>
  <si>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</si>
  <si>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</si>
  <si>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</si>
  <si>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</si>
  <si>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</si>
  <si>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</si>
  <si>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</si>
  <si>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</si>
  <si>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</si>
  <si>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</si>
  <si>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</si>
  <si>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</si>
  <si>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</si>
  <si>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</si>
  <si>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</si>
  <si>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</si>
  <si>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</si>
  <si>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</si>
  <si>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</si>
  <si>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</si>
  <si>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</si>
  <si>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</si>
  <si>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</si>
  <si>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</si>
  <si>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</si>
  <si>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</si>
  <si>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</si>
  <si>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</si>
  <si>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</si>
  <si>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</si>
  <si>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</si>
  <si>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</si>
  <si>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</si>
  <si>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</si>
  <si>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</si>
  <si>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</si>
  <si>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</si>
  <si>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</si>
  <si>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</si>
  <si>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</si>
  <si>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</si>
  <si>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</si>
  <si>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</si>
  <si>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</si>
  <si>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</si>
  <si>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</si>
  <si>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</si>
  <si>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</si>
  <si>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</si>
  <si>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</si>
  <si>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</si>
  <si>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</si>
  <si>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</si>
  <si>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</si>
  <si>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</si>
  <si>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</si>
  <si>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</si>
  <si>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</si>
  <si>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</si>
  <si>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</si>
  <si>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</si>
  <si>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</si>
  <si>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</si>
  <si>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</si>
  <si>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</si>
  <si>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</si>
  <si>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</si>
  <si>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</si>
  <si>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</si>
  <si>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</si>
  <si>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</si>
  <si>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</si>
  <si>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</si>
  <si>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</si>
  <si>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</si>
  <si>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</si>
  <si>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</si>
  <si>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</si>
  <si>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</si>
  <si>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</si>
  <si>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</si>
  <si>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</si>
  <si>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</si>
  <si>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</si>
  <si>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</si>
  <si>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</si>
  <si>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</si>
  <si>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</si>
  <si>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</si>
  <si>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</si>
  <si>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</si>
  <si>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</si>
  <si>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</si>
  <si>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</si>
  <si>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</si>
  <si>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</si>
  <si>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</si>
  <si>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</si>
  <si>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</si>
  <si>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</si>
  <si>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</si>
  <si>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</si>
  <si>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</si>
  <si>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</si>
  <si>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</si>
  <si>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</si>
  <si>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</si>
  <si>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</si>
  <si>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</si>
  <si>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</si>
  <si>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</si>
  <si>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</si>
  <si>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</si>
  <si>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</si>
  <si>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</si>
  <si>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</si>
  <si>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</si>
  <si>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</si>
  <si>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</si>
  <si>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</si>
  <si>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</si>
  <si>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</si>
  <si>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</si>
  <si>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</si>
  <si>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</si>
  <si>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</si>
  <si>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</si>
  <si>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</si>
  <si>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</si>
  <si>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</si>
  <si>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</si>
  <si>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</si>
  <si>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</si>
  <si>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</si>
  <si>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</si>
  <si>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</si>
  <si>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</si>
  <si>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</si>
  <si>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</si>
  <si>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</si>
  <si>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</si>
  <si>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</si>
  <si>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</si>
  <si>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</si>
  <si>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</si>
  <si>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</si>
  <si>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</si>
  <si>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</si>
  <si>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</si>
  <si>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</si>
  <si>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</si>
  <si>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</si>
  <si>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</si>
  <si>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</si>
  <si>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</si>
  <si>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</si>
  <si>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</si>
  <si>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</si>
  <si>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</si>
  <si>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</si>
  <si>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</si>
  <si>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</si>
  <si>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</si>
  <si>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</si>
  <si>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</si>
  <si>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</si>
  <si>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</si>
  <si>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</si>
  <si>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</si>
  <si>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</si>
  <si>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</si>
  <si>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</si>
  <si>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</si>
  <si>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</si>
  <si>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</si>
  <si>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</si>
  <si>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</si>
  <si>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</si>
  <si>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</si>
  <si>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</si>
  <si>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</si>
  <si>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</si>
  <si>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</si>
  <si>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</si>
  <si>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</si>
  <si>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</si>
  <si>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</si>
  <si>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</si>
  <si>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</si>
  <si>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</si>
  <si>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</si>
  <si>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</si>
  <si>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</si>
  <si>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</si>
  <si>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</si>
  <si>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</si>
  <si>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</si>
  <si>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</si>
  <si>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</si>
  <si>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</si>
  <si>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</si>
  <si>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</si>
  <si>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</si>
  <si>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</si>
  <si>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</si>
  <si>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</si>
  <si>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</si>
  <si>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</si>
  <si>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</si>
  <si>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</si>
  <si>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</si>
  <si>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</si>
  <si>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</si>
  <si>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</si>
  <si>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</si>
  <si>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</si>
  <si>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</si>
  <si>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</si>
  <si>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</si>
  <si>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</si>
  <si>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</si>
  <si>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</si>
  <si>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</si>
  <si>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</si>
  <si>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</si>
  <si>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</si>
  <si>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</si>
  <si>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</si>
  <si>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</si>
  <si>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</si>
  <si>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</si>
  <si>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</si>
  <si>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</si>
  <si>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</si>
  <si>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</si>
  <si>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</si>
  <si>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</si>
  <si>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</si>
  <si>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</si>
  <si>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</si>
  <si>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</si>
  <si>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</si>
  <si>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</si>
  <si>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</si>
  <si>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</si>
  <si>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</si>
  <si>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</si>
  <si>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</si>
  <si>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</si>
  <si>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</si>
  <si>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</si>
  <si>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</si>
  <si>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</si>
  <si>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</si>
  <si>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</si>
  <si>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</si>
  <si>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</si>
  <si>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</si>
  <si>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</si>
  <si>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</si>
  <si>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</si>
  <si>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</si>
  <si>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</si>
  <si>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</si>
  <si>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</si>
  <si>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</si>
  <si>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</si>
  <si>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</si>
  <si>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</si>
  <si>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</si>
  <si>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</si>
  <si>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</si>
  <si>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</si>
  <si>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</si>
  <si>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</si>
  <si>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</si>
  <si>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</si>
  <si>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</si>
  <si>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</si>
  <si>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</si>
  <si>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</si>
  <si>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</si>
  <si>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</si>
  <si>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</si>
  <si>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</si>
  <si>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</si>
  <si>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</si>
  <si>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</si>
  <si>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</si>
  <si>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</si>
  <si>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</si>
  <si>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</si>
  <si>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</si>
  <si>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</si>
  <si>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</si>
  <si>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</si>
  <si>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</si>
  <si>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</si>
  <si>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</si>
  <si>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</si>
  <si>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</si>
  <si>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</si>
  <si>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</si>
  <si>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</si>
  <si>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</si>
  <si>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</si>
  <si>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</si>
  <si>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</si>
  <si>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</si>
  <si>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</si>
  <si>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</si>
  <si>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</si>
  <si>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</si>
  <si>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</si>
  <si>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</si>
  <si>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</si>
  <si>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</si>
  <si>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</si>
  <si>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</si>
  <si>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</si>
  <si>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</si>
  <si>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</si>
  <si>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</si>
  <si>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</si>
  <si>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</si>
  <si>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</si>
  <si>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</si>
  <si>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</si>
  <si>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</si>
  <si>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</si>
  <si>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</si>
  <si>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</si>
  <si>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</si>
  <si>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</si>
  <si>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</si>
  <si>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</si>
  <si>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</si>
  <si>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</si>
  <si>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</si>
  <si>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</si>
  <si>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</si>
  <si>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</si>
  <si>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</si>
  <si>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</si>
  <si>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</si>
  <si>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</si>
  <si>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</si>
  <si>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</si>
  <si>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</si>
  <si>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</si>
  <si>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</si>
  <si>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</si>
  <si>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</si>
  <si>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</si>
  <si>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</si>
  <si>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</si>
  <si>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</si>
  <si>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</si>
  <si>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</si>
  <si>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</si>
  <si>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</si>
  <si>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</si>
  <si>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</si>
  <si>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</si>
  <si>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</si>
  <si>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</si>
  <si>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</si>
  <si>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</si>
  <si>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</si>
  <si>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</si>
  <si>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</si>
  <si>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</si>
  <si>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</si>
  <si>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</si>
  <si>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</si>
  <si>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</si>
  <si>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</si>
  <si>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</si>
  <si>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</si>
  <si>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</si>
  <si>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</si>
  <si>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</si>
  <si>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</si>
  <si>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</si>
  <si>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</si>
  <si>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</si>
  <si>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</si>
  <si>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</si>
  <si>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</si>
  <si>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</si>
  <si>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</si>
  <si>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</si>
  <si>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</si>
  <si>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</si>
  <si>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</si>
  <si>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</si>
  <si>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</si>
  <si>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</si>
  <si>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</si>
  <si>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</si>
  <si>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</si>
  <si>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</si>
  <si>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</si>
  <si>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</si>
  <si>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</si>
  <si>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</si>
  <si>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</si>
  <si>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</si>
  <si>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</si>
  <si>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</si>
  <si>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</si>
  <si>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</si>
  <si>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</si>
  <si>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</si>
  <si>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</si>
  <si>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</si>
  <si>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</si>
  <si>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</si>
  <si>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</si>
  <si>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</si>
  <si>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</si>
  <si>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</si>
  <si>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</si>
  <si>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</si>
  <si>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</si>
  <si>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</si>
  <si>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</si>
  <si>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</si>
  <si>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</si>
  <si>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</si>
  <si>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</si>
  <si>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</si>
  <si>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</si>
  <si>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</si>
  <si>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</si>
  <si>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</si>
  <si>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</si>
  <si>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</si>
  <si>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</si>
  <si>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</si>
  <si>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</si>
  <si>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</si>
  <si>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</si>
  <si>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</si>
  <si>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</si>
  <si>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</si>
  <si>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</si>
  <si>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</si>
  <si>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</si>
  <si>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</si>
  <si>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</si>
  <si>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</si>
  <si>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</si>
  <si>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</si>
  <si>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</si>
  <si>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</si>
  <si>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</si>
  <si>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</si>
  <si>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</si>
  <si>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</si>
  <si>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</si>
  <si>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</si>
  <si>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</si>
  <si>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</si>
  <si>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</si>
  <si>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</si>
  <si>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</si>
  <si>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</si>
  <si>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</si>
  <si>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</si>
  <si>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</si>
  <si>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</si>
  <si>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</si>
  <si>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</si>
  <si>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</si>
  <si>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</si>
  <si>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</si>
  <si>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</si>
  <si>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</si>
  <si>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</si>
  <si>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</si>
  <si>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</si>
  <si>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</si>
  <si>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</si>
  <si>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</si>
  <si>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</si>
  <si>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</si>
  <si>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</si>
  <si>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</si>
  <si>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</si>
  <si>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</si>
  <si>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</si>
  <si>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</si>
  <si>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</si>
  <si>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</si>
  <si>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</si>
  <si>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</si>
  <si>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</si>
  <si>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</si>
  <si>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</si>
  <si>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</si>
  <si>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</si>
  <si>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</si>
  <si>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</si>
  <si>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</si>
  <si>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</si>
  <si>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</si>
  <si>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</si>
  <si>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</si>
  <si>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</si>
  <si>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</si>
  <si>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</si>
  <si>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</si>
  <si>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</si>
  <si>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</si>
  <si>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</si>
  <si>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</si>
  <si>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</si>
  <si>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</si>
  <si>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</si>
  <si>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</si>
  <si>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</si>
  <si>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</si>
  <si>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</si>
  <si>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</si>
  <si>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</si>
  <si>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</si>
  <si>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</si>
  <si>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</si>
  <si>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</si>
  <si>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</si>
  <si>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</si>
  <si>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</si>
  <si>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</si>
  <si>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</si>
  <si>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</si>
  <si>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</si>
  <si>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</si>
  <si>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</si>
  <si>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</si>
  <si>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</si>
  <si>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</si>
  <si>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</si>
  <si>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</si>
  <si>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</si>
  <si>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</si>
  <si>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</si>
  <si>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</si>
  <si>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</si>
  <si>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</si>
  <si>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</si>
  <si>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</si>
  <si>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</si>
  <si>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</si>
  <si>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</si>
  <si>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</si>
  <si>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</si>
  <si>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</si>
  <si>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</si>
  <si>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</si>
  <si>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</si>
  <si>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</si>
  <si>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</si>
  <si>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</si>
  <si>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</si>
  <si>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</si>
  <si>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</si>
  <si>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</si>
  <si>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</si>
  <si>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</si>
  <si>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</si>
  <si>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</si>
  <si>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</si>
  <si>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</si>
  <si>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</si>
  <si>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</si>
  <si>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</si>
  <si>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</si>
  <si>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</si>
  <si>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</si>
  <si>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</si>
  <si>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</si>
  <si>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</si>
  <si>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</si>
  <si>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</si>
  <si>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</si>
  <si>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</si>
  <si>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</si>
  <si>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</si>
  <si>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</si>
  <si>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</si>
  <si>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</si>
  <si>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</si>
  <si>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</si>
  <si>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</si>
  <si>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</si>
  <si>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</si>
  <si>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</si>
  <si>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</si>
  <si>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</si>
  <si>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</si>
  <si>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</si>
  <si>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</si>
  <si>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</si>
  <si>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</si>
  <si>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</si>
  <si>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</si>
  <si>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</si>
  <si>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</si>
  <si>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</si>
  <si>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</si>
  <si>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</si>
  <si>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</si>
  <si>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</si>
  <si>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</si>
  <si>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</si>
  <si>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</si>
  <si>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</si>
  <si>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</si>
  <si>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</si>
  <si>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</si>
  <si>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</si>
  <si>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</si>
  <si>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</si>
  <si>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</si>
  <si>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</si>
  <si>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</si>
  <si>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</si>
  <si>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</si>
  <si>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</si>
  <si>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</si>
  <si>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</si>
  <si>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</si>
  <si>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</si>
  <si>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</si>
  <si>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</si>
  <si>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</si>
  <si>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</si>
  <si>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</si>
  <si>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</si>
  <si>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</si>
  <si>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</si>
  <si>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</si>
  <si>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</si>
  <si>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</si>
  <si>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</si>
  <si>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</si>
  <si>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</si>
  <si>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</si>
  <si>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</si>
  <si>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</si>
  <si>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</si>
  <si>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</si>
  <si>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</si>
  <si>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</si>
  <si>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</si>
  <si>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</si>
  <si>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</si>
  <si>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</si>
  <si>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</si>
  <si>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</si>
  <si>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</si>
  <si>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</si>
  <si>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</si>
  <si>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</si>
  <si>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</si>
  <si>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</si>
  <si>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</si>
  <si>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</si>
  <si>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</si>
  <si>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</si>
  <si>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</si>
  <si>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</si>
  <si>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</si>
  <si>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</si>
  <si>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</si>
  <si>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</si>
  <si>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</si>
  <si>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</si>
  <si>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</si>
  <si>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</si>
  <si>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</si>
  <si>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</si>
  <si>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</si>
  <si>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</si>
  <si>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</si>
  <si>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</si>
  <si>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</si>
  <si>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</si>
  <si>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</si>
  <si>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</si>
  <si>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</si>
  <si>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</si>
  <si>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</si>
  <si>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</si>
  <si>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</si>
  <si>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</si>
  <si>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</si>
  <si>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</si>
  <si>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</si>
  <si>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</si>
  <si>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</si>
  <si>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</si>
  <si>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</si>
  <si>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</si>
  <si>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</si>
  <si>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</si>
  <si>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</si>
  <si>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</si>
  <si>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</si>
  <si>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</si>
  <si>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</si>
  <si>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</si>
  <si>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</si>
  <si>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</si>
  <si>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</si>
  <si>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</si>
  <si>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</si>
  <si>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</si>
  <si>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</si>
  <si>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</si>
  <si>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</si>
  <si>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</si>
  <si>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</si>
  <si>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</si>
  <si>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</si>
  <si>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</si>
  <si>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</si>
  <si>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</si>
  <si>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</si>
  <si>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</si>
  <si>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</si>
  <si>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</si>
  <si>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</si>
  <si>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</si>
  <si>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</si>
  <si>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</si>
  <si>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</si>
  <si>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</si>
  <si>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</si>
  <si>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</si>
  <si>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</si>
  <si>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</si>
  <si>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</si>
  <si>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</si>
  <si>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</si>
  <si>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</si>
  <si>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</si>
  <si>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</si>
  <si>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</si>
  <si>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</si>
  <si>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</si>
  <si>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</si>
  <si>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</si>
  <si>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</si>
  <si>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</si>
  <si>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</si>
  <si>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</si>
  <si>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</si>
  <si>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</si>
  <si>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</si>
  <si>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</si>
  <si>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</si>
  <si>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</si>
  <si>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</si>
  <si>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</si>
  <si>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</si>
  <si>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</si>
  <si>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</si>
  <si>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</si>
  <si>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</si>
  <si>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</si>
  <si>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</si>
  <si>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</si>
  <si>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</si>
  <si>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</si>
  <si>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</si>
  <si>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</si>
  <si>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</si>
  <si>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</si>
  <si>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</si>
  <si>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</si>
  <si>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</si>
  <si>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</si>
  <si>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</si>
  <si>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</si>
  <si>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</si>
  <si>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</si>
  <si>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</si>
  <si>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</si>
  <si>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</si>
  <si>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</si>
  <si>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</si>
  <si>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</si>
  <si>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</si>
  <si>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</si>
  <si>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</si>
  <si>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</si>
  <si>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</si>
  <si>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</si>
  <si>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</si>
  <si>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</si>
  <si>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</si>
  <si>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</si>
  <si>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</si>
  <si>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</si>
  <si>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</si>
  <si>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</si>
  <si>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</si>
  <si>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</si>
  <si>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</si>
  <si>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</si>
  <si>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</si>
  <si>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</si>
  <si>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</si>
  <si>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</si>
  <si>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</si>
  <si>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</si>
  <si>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</si>
  <si>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</si>
  <si>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</si>
  <si>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</si>
  <si>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</si>
  <si>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</si>
  <si>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</si>
  <si>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</si>
  <si>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</si>
  <si>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</si>
  <si>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</si>
  <si>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</si>
  <si>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</si>
  <si>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</si>
  <si>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</si>
  <si>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</si>
  <si>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</si>
  <si>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</si>
  <si>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</si>
  <si>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</si>
  <si>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</si>
  <si>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</si>
  <si>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</si>
  <si>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</si>
  <si>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</si>
  <si>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</si>
  <si>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</si>
  <si>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</si>
  <si>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</si>
  <si>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</si>
  <si>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</si>
  <si>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</si>
  <si>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</si>
  <si>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</si>
  <si>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</si>
  <si>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</si>
  <si>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</si>
  <si>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</si>
  <si>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</si>
  <si>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</si>
  <si>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</si>
  <si>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</si>
  <si>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</si>
  <si>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</si>
  <si>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</si>
  <si>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</si>
  <si>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</si>
  <si>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</si>
  <si>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</si>
  <si>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</si>
  <si>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</si>
  <si>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</si>
  <si>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</si>
  <si>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</si>
  <si>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</si>
  <si>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</si>
  <si>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</si>
  <si>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</si>
  <si>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</si>
  <si>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</si>
  <si>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</si>
  <si>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</si>
  <si>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</si>
  <si>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</si>
  <si>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</si>
  <si>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</si>
  <si>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</si>
  <si>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</si>
  <si>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</si>
  <si>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</si>
  <si>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</si>
  <si>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</si>
  <si>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</si>
  <si>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</si>
  <si>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</si>
  <si>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</si>
  <si>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</si>
  <si>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</si>
  <si>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</si>
  <si>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</si>
  <si>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</si>
  <si>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</si>
  <si>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</si>
  <si>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</si>
  <si>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</si>
  <si>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</si>
  <si>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</si>
  <si>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</si>
  <si>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</si>
  <si>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</si>
  <si>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</si>
  <si>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</si>
  <si>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</si>
  <si>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</si>
  <si>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</si>
  <si>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</si>
  <si>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</si>
  <si>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</si>
  <si>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</si>
  <si>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</si>
  <si>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</si>
  <si>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</si>
  <si>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</si>
  <si>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</si>
  <si>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</si>
  <si>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</si>
  <si>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</si>
  <si>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</si>
  <si>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</si>
  <si>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</si>
  <si>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</si>
  <si>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</si>
  <si>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</si>
  <si>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</si>
  <si>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</si>
  <si>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</si>
  <si>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</si>
  <si>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</si>
  <si>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</si>
  <si>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</si>
  <si>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</si>
  <si>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</si>
  <si>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</si>
  <si>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</si>
  <si>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</si>
  <si>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</si>
  <si>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</si>
  <si>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</si>
  <si>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</si>
  <si>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</si>
  <si>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</si>
  <si>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</si>
  <si>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</si>
  <si>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</si>
  <si>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</si>
  <si>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</si>
  <si>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</si>
  <si>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</si>
  <si>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</si>
  <si>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</si>
  <si>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</si>
  <si>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</si>
  <si>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</si>
  <si>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</si>
  <si>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</si>
  <si>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</si>
  <si>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</si>
  <si>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</si>
  <si>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</si>
  <si>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</si>
  <si>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</si>
  <si>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</si>
  <si>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</si>
  <si>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</si>
  <si>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</si>
  <si>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</si>
  <si>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</si>
  <si>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</si>
  <si>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</si>
  <si>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</si>
  <si>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</si>
  <si>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</si>
  <si>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</si>
  <si>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</si>
  <si>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</si>
  <si>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</si>
  <si>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</si>
  <si>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</si>
  <si>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</si>
  <si>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</si>
  <si>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</si>
  <si>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</si>
  <si>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</si>
  <si>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</si>
  <si>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</si>
  <si>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</si>
  <si>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</si>
  <si>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</si>
  <si>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</si>
  <si>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</si>
  <si>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</si>
  <si>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</si>
  <si>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</si>
  <si>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</si>
  <si>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</si>
  <si>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</si>
  <si>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</si>
  <si>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</si>
  <si>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</si>
  <si>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</si>
  <si>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</si>
  <si>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</si>
  <si>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</si>
  <si>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</si>
  <si>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</si>
  <si>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</si>
  <si>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</si>
  <si>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</si>
  <si>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</si>
  <si>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</si>
  <si>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</si>
  <si>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</si>
  <si>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</si>
  <si>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</si>
  <si>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</si>
  <si>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</si>
  <si>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</si>
  <si>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</si>
  <si>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</si>
  <si>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</si>
  <si>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</si>
  <si>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</si>
  <si>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</si>
  <si>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</si>
  <si>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</si>
  <si>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</si>
  <si>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</si>
  <si>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</si>
  <si>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</si>
  <si>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</si>
  <si>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</si>
  <si>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</si>
  <si>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</si>
  <si>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</si>
  <si>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</si>
  <si>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</si>
  <si>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</si>
  <si>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</si>
  <si>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</si>
  <si>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</si>
  <si>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</si>
  <si>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</si>
  <si>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</si>
  <si>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</si>
  <si>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</si>
  <si>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</si>
  <si>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</si>
  <si>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</si>
  <si>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</si>
  <si>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</si>
  <si>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</si>
  <si>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</si>
  <si>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</si>
  <si>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</si>
  <si>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</si>
  <si>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</si>
  <si>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</si>
  <si>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</si>
  <si>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</si>
  <si>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</si>
  <si>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</si>
  <si>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</si>
  <si>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</si>
  <si>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</si>
  <si>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</si>
  <si>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</si>
  <si>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</si>
  <si>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</si>
  <si>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</si>
  <si>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</si>
  <si>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</si>
  <si>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</si>
  <si>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</si>
  <si>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</si>
  <si>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</si>
  <si>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</si>
  <si>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</si>
  <si>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</si>
  <si>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</si>
  <si>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</si>
  <si>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</si>
  <si>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</si>
  <si>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</si>
  <si>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</si>
  <si>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</si>
  <si>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</si>
  <si>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</si>
  <si>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</si>
  <si>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</si>
  <si>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</si>
  <si>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</si>
  <si>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</si>
  <si>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</si>
  <si>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</si>
  <si>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</si>
  <si>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</si>
  <si>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</si>
  <si>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</si>
  <si>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</si>
  <si>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</si>
  <si>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</si>
  <si>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</si>
  <si>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</si>
  <si>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</si>
  <si>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</si>
  <si>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</si>
  <si>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</si>
  <si>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</si>
  <si>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</si>
  <si>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</si>
  <si>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</si>
  <si>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</si>
  <si>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</si>
  <si>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</si>
  <si>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</si>
  <si>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</si>
  <si>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</si>
  <si>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</si>
  <si>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</si>
  <si>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</si>
  <si>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</si>
  <si>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</si>
  <si>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</si>
  <si>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</si>
  <si>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</si>
  <si>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</si>
  <si>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</si>
  <si>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</si>
  <si>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</si>
  <si>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</si>
  <si>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</si>
  <si>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</si>
  <si>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</si>
  <si>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</si>
  <si>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</si>
  <si>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</si>
  <si>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</si>
  <si>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</si>
  <si>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</si>
  <si>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</si>
  <si>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</si>
  <si>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</si>
  <si>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</si>
  <si>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</si>
  <si>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</si>
  <si>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</si>
  <si>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</si>
  <si>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</si>
  <si>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</si>
  <si>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</si>
  <si>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</si>
  <si>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</si>
  <si>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</si>
  <si>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</si>
  <si>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</si>
  <si>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</si>
  <si>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</si>
  <si>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</si>
  <si>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</si>
  <si>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</si>
  <si>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</si>
  <si>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</si>
  <si>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</si>
  <si>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</si>
  <si>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</si>
  <si>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</si>
  <si>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</si>
  <si>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</si>
  <si>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</si>
  <si>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</si>
  <si>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</si>
  <si>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</si>
  <si>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</si>
  <si>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</si>
  <si>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</si>
  <si>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</si>
  <si>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</si>
  <si>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</si>
  <si>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</si>
  <si>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</si>
  <si>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</si>
  <si>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</si>
  <si>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</si>
  <si>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</si>
  <si>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</si>
  <si>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</si>
  <si>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</si>
  <si>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</si>
  <si>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</si>
  <si>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</si>
  <si>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</si>
  <si>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</si>
  <si>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</si>
  <si>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</si>
  <si>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</si>
  <si>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</si>
  <si>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</si>
  <si>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</si>
  <si>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</si>
  <si>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</si>
  <si>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</si>
  <si>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</si>
  <si>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</si>
  <si>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</si>
  <si>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</si>
  <si>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</si>
  <si>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</si>
  <si>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</si>
  <si>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</si>
  <si>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</si>
  <si>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</si>
  <si>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</si>
  <si>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</si>
  <si>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</si>
  <si>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</si>
  <si>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</si>
  <si>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</si>
  <si>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</si>
  <si>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</si>
  <si>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</si>
  <si>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</si>
  <si>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</si>
  <si>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</si>
  <si>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</si>
  <si>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</si>
  <si>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</si>
  <si>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</si>
  <si>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</si>
  <si>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</si>
  <si>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</si>
  <si>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</si>
  <si>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</si>
  <si>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</si>
  <si>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</si>
  <si>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</si>
  <si>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</si>
  <si>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</si>
  <si>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</si>
  <si>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</si>
  <si>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</si>
  <si>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</si>
  <si>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</si>
  <si>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</si>
  <si>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</si>
  <si>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</si>
  <si>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</si>
  <si>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</si>
  <si>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</si>
  <si>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</si>
  <si>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</si>
  <si>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</si>
  <si>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</si>
  <si>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</si>
  <si>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</si>
  <si>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</si>
  <si>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</si>
  <si>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</si>
  <si>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</si>
  <si>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</si>
  <si>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</si>
  <si>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</si>
  <si>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</si>
  <si>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</si>
  <si>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</si>
  <si>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</si>
  <si>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</si>
  <si>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</si>
  <si>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</si>
  <si>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</si>
  <si>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</si>
  <si>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</si>
  <si>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</si>
  <si>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</si>
  <si>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</si>
  <si>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</si>
  <si>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</si>
  <si>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</si>
  <si>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</si>
  <si>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</si>
  <si>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</si>
  <si>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</si>
  <si>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</si>
  <si>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</si>
  <si>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</si>
  <si>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</si>
  <si>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</si>
  <si>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</si>
  <si>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</si>
  <si>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</si>
  <si>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</si>
  <si>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</si>
  <si>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</si>
  <si>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</si>
  <si>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</si>
  <si>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</si>
  <si>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</si>
  <si>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</si>
  <si>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</si>
  <si>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</si>
  <si>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</si>
  <si>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</si>
  <si>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</si>
  <si>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</si>
  <si>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</si>
  <si>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</si>
  <si>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</si>
  <si>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</si>
  <si>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</si>
  <si>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</si>
  <si>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</si>
  <si>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</si>
  <si>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</si>
  <si>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</si>
  <si>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</si>
  <si>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</si>
  <si>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</si>
  <si>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</si>
  <si>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</si>
  <si>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</si>
  <si>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</si>
  <si>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</si>
  <si>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</si>
  <si>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</si>
  <si>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</si>
  <si>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</si>
  <si>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</si>
  <si>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</si>
  <si>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</si>
  <si>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</si>
  <si>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</si>
  <si>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</si>
  <si>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</si>
  <si>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</si>
  <si>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</si>
  <si>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</si>
  <si>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</si>
  <si>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</si>
  <si>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</si>
  <si>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</si>
  <si>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</si>
  <si>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</si>
  <si>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</si>
  <si>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</si>
  <si>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</si>
  <si>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</si>
  <si>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</si>
  <si>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</si>
  <si>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</si>
  <si>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</si>
  <si>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</si>
  <si>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</si>
  <si>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</si>
  <si>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</si>
  <si>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</si>
  <si>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</si>
  <si>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</si>
  <si>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</si>
  <si>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</si>
  <si>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</si>
  <si>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</si>
  <si>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</si>
  <si>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</si>
  <si>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</si>
  <si>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</si>
  <si>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</si>
  <si>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</si>
  <si>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</si>
  <si>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</si>
  <si>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</si>
  <si>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</si>
  <si>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</si>
  <si>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</si>
  <si>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</si>
  <si>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</si>
  <si>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</si>
  <si>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</si>
  <si>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</si>
  <si>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</si>
  <si>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</si>
  <si>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</si>
  <si>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</si>
  <si>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</si>
  <si>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</si>
  <si>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</si>
  <si>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</si>
  <si>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</si>
  <si>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</si>
  <si>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</si>
  <si>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</si>
  <si>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</si>
  <si>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</si>
  <si>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</si>
  <si>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</si>
  <si>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</si>
  <si>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</si>
  <si>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</si>
  <si>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</si>
  <si>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</si>
  <si>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</si>
  <si>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</si>
  <si>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</si>
  <si>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</si>
  <si>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</si>
  <si>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</si>
  <si>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</si>
  <si>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</si>
  <si>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</si>
  <si>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</si>
  <si>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</si>
  <si>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</si>
  <si>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</si>
  <si>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</si>
  <si>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</si>
  <si>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</si>
  <si>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</si>
  <si>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</si>
  <si>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</si>
  <si>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</si>
  <si>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</si>
  <si>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</si>
  <si>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</si>
  <si>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</si>
  <si>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</si>
  <si>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</si>
  <si>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</si>
  <si>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</si>
  <si>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</si>
  <si>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</si>
  <si>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</si>
  <si>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</si>
  <si>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</si>
  <si>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</si>
  <si>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</si>
  <si>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</si>
  <si>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</si>
  <si>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</si>
  <si>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</si>
  <si>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</si>
  <si>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</si>
  <si>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</si>
  <si>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</si>
  <si>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</si>
  <si>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</si>
  <si>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</si>
  <si>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</si>
  <si>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</si>
  <si>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</si>
  <si>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</si>
  <si>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</si>
  <si>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</si>
  <si>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</si>
  <si>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</si>
  <si>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</si>
  <si>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</si>
  <si>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</si>
  <si>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</si>
  <si>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</si>
  <si>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</si>
  <si>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</si>
  <si>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</si>
  <si>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</si>
  <si>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</si>
  <si>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</si>
  <si>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</si>
  <si>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</si>
  <si>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</si>
  <si>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</si>
  <si>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</si>
  <si>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</si>
  <si>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</si>
  <si>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</si>
  <si>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</si>
  <si>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</si>
  <si>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</si>
  <si>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</si>
  <si>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</si>
  <si>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</si>
  <si>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</si>
  <si>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</si>
  <si>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</si>
  <si>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</si>
  <si>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</si>
  <si>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</si>
  <si>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</si>
  <si>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</si>
  <si>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</si>
  <si>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</si>
  <si>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</si>
  <si>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</si>
  <si>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</si>
  <si>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</si>
  <si>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</si>
  <si>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</si>
  <si>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</si>
  <si>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</si>
  <si>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</si>
  <si>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</si>
  <si>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</si>
  <si>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</si>
  <si>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</si>
  <si>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</si>
  <si>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</si>
  <si>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</si>
  <si>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</si>
  <si>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</si>
  <si>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</si>
  <si>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</si>
  <si>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</si>
  <si>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</si>
  <si>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</si>
  <si>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</si>
  <si>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</si>
  <si>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</si>
  <si>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</si>
  <si>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</si>
  <si>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</si>
  <si>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</si>
  <si>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</si>
  <si>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</si>
  <si>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</si>
  <si>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</si>
  <si>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</si>
  <si>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</si>
  <si>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</si>
  <si>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</si>
  <si>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</si>
  <si>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</si>
  <si>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</si>
  <si>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</si>
  <si>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</si>
  <si>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</si>
  <si>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</si>
  <si>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</si>
  <si>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</si>
  <si>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</si>
  <si>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</si>
  <si>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</si>
  <si>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</si>
  <si>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</si>
  <si>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</si>
  <si>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</si>
  <si>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</si>
  <si>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</si>
  <si>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</si>
  <si>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</si>
  <si>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</si>
  <si>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</si>
  <si>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</si>
  <si>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</si>
  <si>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</si>
  <si>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</si>
  <si>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</si>
  <si>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</si>
  <si>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</si>
  <si>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</si>
  <si>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</si>
  <si>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</si>
  <si>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</si>
  <si>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</si>
  <si>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</si>
  <si>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</si>
  <si>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</si>
  <si>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</si>
  <si>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</si>
  <si>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</si>
  <si>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</si>
  <si>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</si>
  <si>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</si>
  <si>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</si>
  <si>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</si>
  <si>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</si>
  <si>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</si>
  <si>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</si>
  <si>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</si>
  <si>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</si>
  <si>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</si>
  <si>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</si>
  <si>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</si>
  <si>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</si>
  <si>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</si>
  <si>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</si>
  <si>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</si>
  <si>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</si>
  <si>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</si>
  <si>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</si>
  <si>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</si>
  <si>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</si>
  <si>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</si>
  <si>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</si>
  <si>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</si>
  <si>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</si>
  <si>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</si>
  <si>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</si>
  <si>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</si>
  <si>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</si>
  <si>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</si>
  <si>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</si>
  <si>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</si>
  <si>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</si>
  <si>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</si>
  <si>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</si>
  <si>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</si>
  <si>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</si>
  <si>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</si>
  <si>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</si>
  <si>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</si>
  <si>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</si>
  <si>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</si>
  <si>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</si>
  <si>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</si>
  <si>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</si>
  <si>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</si>
  <si>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</si>
  <si>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</si>
  <si>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</si>
  <si>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</si>
  <si>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</si>
  <si>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</si>
  <si>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</si>
  <si>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</si>
  <si>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</si>
  <si>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</si>
  <si>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</si>
  <si>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</si>
  <si>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</si>
  <si>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</si>
  <si>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</si>
  <si>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</si>
  <si>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</si>
  <si>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</si>
  <si>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</si>
  <si>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</si>
  <si>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</si>
  <si>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</si>
  <si>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</si>
  <si>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</si>
  <si>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</si>
  <si>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</si>
  <si>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</si>
  <si>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</si>
  <si>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</si>
  <si>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</si>
  <si>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</si>
  <si>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</si>
  <si>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</si>
  <si>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</si>
  <si>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</si>
  <si>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</si>
  <si>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</si>
  <si>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</si>
  <si>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</si>
  <si>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</si>
  <si>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</si>
  <si>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</si>
  <si>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</si>
  <si>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</si>
  <si>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</si>
  <si>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</si>
  <si>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</si>
  <si>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</si>
  <si>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</si>
  <si>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</si>
  <si>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</si>
  <si>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</si>
  <si>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</si>
  <si>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</si>
  <si>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</si>
  <si>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</si>
  <si>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</si>
  <si>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</si>
  <si>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</si>
  <si>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</si>
  <si>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</si>
  <si>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</si>
  <si>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</si>
  <si>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</si>
  <si>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</si>
  <si>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</si>
  <si>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</si>
  <si>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</si>
  <si>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</si>
  <si>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</si>
  <si>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</si>
  <si>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</si>
  <si>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</si>
  <si>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</si>
  <si>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</si>
  <si>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</si>
  <si>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</si>
  <si>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</si>
  <si>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</si>
  <si>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</si>
  <si>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</si>
  <si>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</si>
  <si>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</si>
  <si>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</si>
  <si>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</si>
  <si>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</si>
  <si>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</si>
  <si>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</si>
  <si>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</si>
  <si>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</si>
  <si>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</si>
  <si>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</si>
  <si>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</si>
  <si>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</si>
  <si>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</si>
  <si>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</si>
  <si>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</si>
  <si>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</si>
  <si>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</si>
  <si>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</si>
  <si>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</si>
  <si>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</si>
  <si>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</si>
  <si>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</si>
  <si>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</si>
  <si>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</si>
  <si>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</si>
  <si>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</si>
  <si>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</si>
  <si>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</si>
  <si>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</si>
  <si>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</si>
  <si>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</si>
  <si>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</si>
  <si>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</si>
  <si>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</si>
  <si>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</si>
  <si>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</si>
  <si>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</si>
  <si>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</si>
  <si>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</si>
  <si>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</si>
  <si>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</si>
  <si>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</si>
  <si>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</si>
  <si>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</si>
  <si>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</si>
  <si>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</si>
  <si>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</si>
  <si>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</si>
  <si>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</si>
  <si>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</si>
  <si>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</si>
  <si>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</si>
  <si>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</si>
  <si>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</si>
  <si>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</si>
  <si>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</si>
  <si>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</si>
  <si>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</si>
  <si>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</si>
  <si>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</si>
  <si>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</si>
  <si>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</si>
  <si>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</si>
  <si>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</si>
  <si>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</si>
  <si>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</si>
  <si>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</si>
  <si>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</si>
  <si>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</si>
  <si>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</si>
  <si>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</si>
  <si>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</si>
  <si>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</si>
  <si>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</si>
  <si>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</si>
  <si>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</si>
  <si>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</si>
  <si>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</si>
  <si>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</si>
  <si>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</si>
  <si>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</si>
  <si>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</si>
  <si>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</si>
  <si>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</si>
  <si>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</si>
  <si>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</si>
  <si>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</si>
  <si>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</si>
  <si>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</si>
  <si>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</si>
  <si>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</si>
  <si>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</si>
  <si>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</si>
  <si>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</si>
  <si>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</si>
  <si>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</si>
  <si>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</si>
  <si>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</si>
  <si>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</si>
  <si>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</si>
  <si>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</si>
  <si>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</si>
  <si>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</si>
  <si>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</si>
  <si>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</si>
  <si>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</si>
  <si>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</si>
  <si>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</si>
  <si>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</si>
  <si>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</si>
  <si>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</si>
  <si>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</si>
  <si>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</si>
  <si>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</si>
  <si>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</si>
  <si>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</si>
  <si>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</si>
  <si>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</si>
  <si>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</si>
  <si>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</si>
  <si>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</si>
  <si>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</si>
  <si>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</si>
  <si>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</si>
  <si>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</si>
  <si>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</si>
  <si>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</si>
  <si>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</si>
  <si>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</si>
  <si>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</si>
  <si>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</si>
  <si>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</si>
  <si>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</si>
  <si>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</si>
  <si>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</si>
  <si>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</si>
  <si>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</si>
  <si>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</si>
  <si>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</si>
  <si>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</si>
  <si>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</si>
  <si>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</si>
  <si>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</si>
  <si>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</si>
  <si>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</si>
  <si>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</si>
  <si>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</si>
  <si>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</si>
  <si>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</si>
  <si>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</si>
  <si>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</si>
  <si>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</si>
  <si>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</si>
  <si>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</si>
  <si>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</si>
  <si>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</si>
  <si>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</si>
  <si>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</si>
  <si>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</si>
  <si>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</si>
  <si>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</si>
  <si>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</si>
  <si>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</si>
  <si>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</si>
  <si>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</si>
  <si>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</si>
  <si>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</si>
  <si>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</si>
  <si>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</si>
  <si>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</si>
  <si>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</si>
  <si>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</si>
  <si>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</si>
  <si>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</si>
  <si>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</si>
  <si>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</si>
  <si>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</si>
  <si>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</si>
  <si>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</si>
  <si>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</si>
  <si>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</si>
  <si>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</si>
  <si>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</si>
  <si>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</si>
  <si>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</si>
  <si>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</si>
  <si>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</si>
  <si>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</si>
  <si>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</si>
  <si>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</si>
  <si>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</si>
  <si>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</si>
  <si>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</si>
  <si>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</si>
  <si>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</si>
  <si>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</si>
  <si>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</si>
  <si>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</si>
  <si>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</si>
  <si>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</si>
  <si>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</si>
  <si>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</si>
  <si>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</si>
  <si>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</si>
  <si>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</si>
  <si>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</si>
  <si>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</si>
  <si>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</si>
  <si>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</si>
  <si>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</si>
  <si>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</si>
  <si>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</si>
  <si>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</si>
  <si>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</si>
  <si>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</si>
  <si>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</si>
  <si>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</si>
  <si>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</si>
  <si>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</si>
  <si>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</si>
  <si>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</si>
  <si>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</si>
  <si>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</si>
  <si>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</si>
  <si>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</si>
  <si>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</si>
  <si>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</si>
  <si>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</si>
  <si>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</si>
  <si>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</si>
  <si>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</si>
  <si>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</si>
  <si>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</si>
  <si>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</si>
  <si>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</si>
  <si>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</si>
  <si>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</si>
  <si>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</si>
  <si>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</si>
  <si>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</si>
  <si>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</si>
  <si>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</si>
  <si>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</si>
  <si>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</si>
  <si>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</si>
  <si>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</si>
  <si>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</si>
  <si>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</si>
  <si>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</si>
  <si>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</si>
  <si>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</si>
  <si>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</si>
  <si>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</si>
  <si>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</si>
  <si>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</si>
  <si>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</si>
  <si>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</si>
  <si>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</si>
  <si>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</si>
  <si>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</si>
  <si>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</si>
  <si>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</si>
  <si>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</si>
  <si>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</si>
  <si>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</si>
  <si>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</si>
  <si>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</si>
  <si>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</si>
  <si>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</si>
  <si>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</si>
  <si>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</si>
  <si>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</si>
  <si>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</si>
  <si>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</si>
  <si>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</si>
  <si>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</si>
  <si>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</si>
  <si>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</si>
  <si>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</si>
  <si>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</si>
  <si>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</si>
  <si>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</si>
  <si>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</si>
  <si>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</si>
  <si>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</si>
  <si>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</si>
  <si>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</si>
  <si>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</si>
  <si>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</si>
  <si>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</si>
  <si>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</si>
  <si>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</si>
  <si>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</si>
  <si>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</si>
  <si>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</si>
  <si>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</si>
  <si>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</si>
  <si>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</si>
  <si>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</si>
  <si>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</si>
  <si>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</si>
  <si>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</si>
  <si>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</si>
  <si>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</si>
  <si>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</si>
  <si>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</si>
  <si>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</si>
  <si>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</si>
  <si>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</si>
  <si>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</si>
  <si>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</si>
  <si>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</si>
  <si>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</si>
  <si>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</si>
  <si>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</si>
  <si>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</si>
  <si>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</si>
  <si>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</si>
  <si>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</si>
  <si>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</si>
  <si>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</si>
  <si>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</si>
  <si>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</si>
  <si>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</si>
  <si>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</si>
  <si>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</si>
  <si>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</si>
  <si>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</si>
  <si>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</si>
  <si>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</si>
  <si>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</si>
  <si>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</si>
  <si>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</si>
  <si>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</si>
  <si>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</si>
  <si>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</si>
  <si>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</si>
  <si>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</si>
  <si>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</si>
  <si>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</si>
  <si>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</si>
  <si>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</si>
  <si>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</si>
  <si>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</si>
  <si>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</si>
  <si>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</si>
  <si>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</si>
  <si>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</si>
  <si>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</si>
  <si>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</si>
  <si>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</si>
  <si>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</si>
  <si>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</si>
  <si>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</si>
  <si>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</si>
  <si>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</si>
  <si>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</si>
  <si>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</si>
  <si>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</si>
  <si>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</si>
  <si>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</si>
  <si>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</si>
  <si>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</si>
  <si>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</si>
  <si>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</si>
  <si>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</si>
  <si>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</si>
  <si>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</si>
  <si>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</si>
  <si>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</si>
  <si>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</si>
  <si>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</si>
  <si>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</si>
  <si>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</si>
  <si>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</si>
  <si>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</si>
  <si>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</si>
  <si>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</si>
  <si>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</si>
  <si>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</si>
  <si>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</si>
  <si>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</si>
  <si>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</si>
  <si>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</si>
  <si>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</si>
  <si>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</si>
  <si>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</si>
  <si>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</si>
  <si>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</si>
  <si>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</si>
  <si>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</si>
  <si>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</si>
  <si>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</si>
  <si>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</si>
  <si>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</si>
  <si>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</si>
  <si>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</si>
  <si>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</si>
  <si>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</si>
  <si>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</si>
  <si>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</si>
  <si>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</si>
  <si>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</si>
  <si>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</si>
  <si>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</si>
  <si>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</si>
  <si>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</si>
  <si>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</si>
  <si>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</si>
  <si>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</si>
  <si>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</si>
  <si>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</si>
  <si>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</si>
  <si>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</si>
  <si>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</si>
  <si>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</si>
  <si>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</si>
  <si>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</si>
  <si>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</si>
  <si>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</si>
  <si>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</si>
  <si>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</si>
  <si>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</si>
  <si>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</si>
  <si>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</si>
  <si>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</si>
  <si>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</si>
  <si>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</si>
  <si>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</si>
  <si>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</si>
  <si>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</si>
  <si>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</si>
  <si>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</si>
  <si>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</si>
  <si>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</si>
  <si>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</si>
  <si>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</si>
  <si>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</si>
  <si>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</si>
  <si>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</si>
  <si>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</si>
  <si>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</si>
  <si>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</si>
  <si>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</si>
  <si>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</si>
  <si>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</si>
  <si>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</si>
  <si>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</si>
  <si>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</si>
  <si>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</si>
  <si>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</si>
  <si>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</si>
  <si>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</si>
  <si>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</si>
  <si>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</si>
  <si>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</si>
  <si>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</si>
  <si>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</si>
  <si>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</si>
  <si>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</si>
  <si>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</si>
  <si>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</si>
  <si>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</si>
  <si>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</si>
  <si>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</si>
  <si>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</si>
  <si>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</si>
  <si>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</si>
  <si>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</si>
  <si>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</si>
  <si>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</si>
  <si>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</si>
  <si>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</si>
  <si>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</si>
  <si>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</si>
  <si>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</si>
  <si>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</si>
  <si>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</si>
  <si>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</si>
  <si>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</si>
  <si>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</si>
  <si>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</si>
  <si>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</si>
  <si>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</si>
  <si>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</si>
  <si>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</si>
  <si>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</si>
  <si>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</si>
  <si>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</si>
  <si>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</si>
  <si>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</si>
  <si>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</si>
  <si>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</si>
  <si>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</si>
  <si>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</si>
  <si>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</si>
  <si>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</si>
  <si>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</si>
  <si>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</si>
  <si>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</si>
  <si>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</si>
  <si>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</si>
  <si>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</si>
  <si>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</si>
  <si>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</si>
  <si>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</si>
  <si>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</si>
  <si>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</si>
  <si>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</si>
  <si>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</si>
  <si>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</si>
  <si>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</si>
  <si>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</si>
  <si>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</si>
  <si>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</si>
  <si>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</si>
  <si>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</si>
  <si>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</si>
  <si>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</si>
  <si>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</si>
  <si>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</si>
  <si>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</si>
  <si>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</si>
  <si>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</si>
  <si>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</si>
  <si>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</si>
  <si>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</si>
  <si>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</si>
  <si>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</si>
  <si>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</si>
  <si>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</si>
  <si>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</si>
  <si>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</si>
  <si>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</si>
  <si>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</si>
  <si>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</si>
  <si>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</si>
  <si>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</si>
  <si>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</si>
  <si>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</si>
  <si>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</si>
  <si>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</si>
  <si>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</si>
  <si>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</si>
  <si>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</si>
  <si>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</si>
  <si>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</si>
  <si>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</si>
  <si>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</si>
  <si>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</si>
  <si>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</si>
  <si>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</si>
  <si>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</si>
  <si>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</si>
  <si>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</si>
  <si>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</si>
  <si>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</si>
  <si>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</si>
  <si>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</si>
  <si>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</si>
  <si>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</si>
  <si>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</si>
  <si>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</si>
  <si>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</si>
  <si>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</si>
  <si>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</si>
  <si>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</si>
  <si>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</si>
  <si>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</si>
  <si>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</si>
  <si>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</si>
  <si>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</si>
  <si>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</si>
  <si>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</si>
  <si>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</si>
  <si>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</si>
  <si>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</si>
  <si>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</si>
  <si>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</si>
  <si>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</si>
  <si>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</si>
  <si>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</si>
  <si>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</si>
  <si>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</si>
  <si>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</si>
  <si>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</si>
  <si>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</si>
  <si>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</si>
  <si>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</si>
  <si>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</si>
  <si>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</si>
  <si>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</si>
  <si>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</si>
  <si>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</si>
  <si>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</si>
  <si>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</si>
  <si>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</si>
  <si>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</si>
  <si>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</si>
  <si>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</si>
  <si>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</si>
  <si>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</si>
  <si>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</si>
  <si>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</si>
  <si>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</si>
  <si>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</si>
  <si>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</si>
  <si>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</si>
  <si>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</si>
  <si>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</si>
  <si>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</si>
  <si>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</si>
  <si>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</si>
  <si>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</si>
  <si>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</si>
  <si>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</si>
  <si>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</si>
  <si>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</si>
  <si>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</si>
  <si>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</si>
  <si>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</si>
  <si>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</si>
  <si>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</si>
  <si>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</si>
  <si>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</si>
  <si>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</si>
  <si>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</si>
  <si>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</si>
  <si>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</si>
  <si>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</si>
  <si>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</si>
  <si>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</si>
  <si>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</si>
  <si>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</si>
  <si>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</si>
  <si>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</si>
  <si>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</si>
  <si>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</si>
  <si>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</si>
  <si>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</si>
  <si>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</si>
  <si>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</si>
  <si>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</si>
  <si>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</si>
  <si>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</si>
  <si>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</si>
  <si>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</si>
  <si>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</si>
  <si>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</si>
  <si>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</si>
  <si>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</si>
  <si>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</si>
  <si>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</si>
  <si>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</si>
  <si>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</si>
  <si>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</si>
  <si>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</si>
  <si>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</si>
  <si>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</si>
  <si>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</si>
  <si>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</si>
  <si>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</si>
  <si>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</si>
  <si>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</si>
  <si>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</si>
  <si>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</si>
  <si>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</si>
  <si>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</si>
  <si>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</si>
  <si>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</si>
  <si>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</si>
  <si>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</si>
  <si>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</si>
  <si>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</si>
  <si>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</si>
  <si>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</si>
  <si>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</si>
  <si>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</si>
  <si>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</si>
  <si>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</si>
  <si>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</si>
  <si>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</si>
  <si>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</si>
  <si>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</si>
  <si>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</si>
  <si>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</si>
  <si>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</si>
  <si>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</si>
  <si>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</si>
  <si>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</si>
  <si>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</si>
  <si>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</si>
  <si>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</si>
  <si>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</si>
  <si>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</si>
  <si>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</si>
  <si>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</si>
  <si>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</si>
  <si>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</si>
  <si>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</si>
  <si>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</si>
  <si>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</si>
  <si>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</si>
  <si>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</si>
  <si>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</si>
  <si>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</si>
  <si>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</si>
  <si>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</si>
  <si>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</si>
  <si>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</si>
  <si>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</si>
  <si>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</si>
  <si>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</si>
  <si>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</si>
  <si>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</si>
  <si>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</si>
  <si>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</si>
  <si>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</si>
  <si>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</si>
  <si>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</si>
  <si>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</si>
  <si>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</si>
  <si>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</si>
  <si>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</si>
  <si>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</si>
  <si>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</si>
  <si>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</si>
  <si>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</si>
  <si>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</si>
  <si>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</si>
  <si>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</si>
  <si>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</si>
  <si>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</si>
  <si>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</si>
  <si>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</si>
  <si>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</si>
  <si>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</si>
  <si>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</si>
  <si>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</si>
  <si>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</si>
  <si>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</si>
  <si>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</si>
  <si>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</si>
  <si>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</si>
  <si>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</si>
  <si>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</si>
  <si>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</si>
  <si>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</si>
  <si>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</si>
  <si>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</si>
  <si>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</si>
  <si>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</si>
  <si>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</si>
  <si>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</si>
  <si>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</si>
  <si>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</si>
  <si>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</si>
  <si>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</si>
  <si>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</si>
  <si>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</si>
  <si>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</si>
  <si>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</si>
  <si>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</si>
  <si>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</si>
  <si>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</si>
  <si>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</si>
  <si>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</si>
  <si>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</si>
  <si>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</si>
  <si>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</si>
  <si>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</si>
  <si>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</si>
  <si>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</si>
  <si>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</si>
  <si>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</si>
  <si>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</si>
  <si>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</si>
  <si>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</si>
  <si>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</si>
  <si>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</si>
  <si>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</si>
  <si>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</si>
  <si>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</si>
  <si>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</si>
  <si>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</si>
  <si>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</si>
  <si>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</si>
  <si>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</si>
  <si>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</si>
  <si>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</si>
  <si>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</si>
  <si>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</si>
  <si>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</si>
  <si>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</si>
  <si>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</si>
  <si>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</si>
  <si>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</si>
  <si>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</si>
  <si>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</si>
  <si>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</si>
  <si>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</si>
  <si>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</si>
  <si>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</si>
  <si>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</si>
  <si>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</si>
  <si>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</si>
  <si>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</si>
  <si>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</si>
  <si>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</si>
  <si>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</si>
  <si>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</si>
  <si>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</si>
  <si>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</si>
  <si>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</si>
  <si>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</si>
  <si>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</si>
  <si>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</si>
  <si>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</si>
  <si>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</si>
  <si>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</si>
  <si>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</si>
  <si>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</si>
  <si>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</si>
  <si>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</si>
  <si>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</si>
  <si>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</si>
  <si>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</si>
  <si>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</si>
  <si>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</si>
  <si>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</si>
  <si>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</si>
  <si>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</si>
  <si>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</si>
  <si>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</si>
  <si>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</si>
  <si>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</si>
  <si>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</si>
  <si>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</si>
  <si>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</si>
  <si>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</si>
  <si>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</si>
  <si>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</si>
  <si>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</si>
  <si>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</si>
  <si>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</si>
  <si>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</si>
  <si>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</si>
  <si>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</si>
  <si>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</si>
  <si>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</si>
  <si>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</si>
  <si>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</si>
  <si>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</si>
  <si>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</si>
  <si>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</si>
  <si>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</si>
  <si>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</si>
  <si>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</si>
  <si>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</si>
  <si>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</si>
  <si>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</si>
  <si>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</si>
  <si>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</si>
  <si>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</si>
  <si>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</si>
  <si>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</si>
  <si>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</si>
  <si>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</si>
  <si>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</si>
  <si>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</si>
  <si>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</si>
  <si>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</si>
  <si>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</si>
  <si>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</si>
  <si>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</si>
  <si>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</si>
  <si>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</si>
  <si>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</si>
  <si>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</si>
  <si>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</si>
  <si>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</si>
  <si>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</si>
  <si>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</si>
  <si>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</si>
  <si>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</si>
  <si>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</si>
  <si>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</si>
  <si>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</si>
  <si>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</si>
  <si>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</si>
  <si>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</si>
  <si>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</si>
  <si>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</si>
  <si>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</si>
  <si>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</si>
  <si>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</si>
  <si>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</si>
  <si>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</si>
  <si>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</si>
  <si>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</si>
  <si>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</si>
  <si>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</si>
  <si>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</si>
  <si>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</si>
  <si>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</si>
  <si>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</si>
  <si>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</si>
  <si>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</si>
  <si>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</si>
  <si>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</si>
  <si>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</si>
  <si>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</si>
  <si>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</si>
  <si>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</si>
  <si>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</si>
  <si>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</si>
  <si>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</si>
  <si>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</si>
  <si>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</si>
  <si>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</si>
  <si>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</si>
  <si>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</si>
  <si>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</si>
  <si>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</si>
  <si>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</si>
  <si>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</si>
  <si>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</si>
  <si>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</si>
  <si>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</si>
  <si>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</si>
  <si>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</si>
  <si>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</si>
  <si>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</si>
  <si>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</si>
  <si>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</si>
  <si>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</si>
  <si>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</si>
  <si>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</si>
  <si>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</si>
  <si>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</si>
  <si>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</si>
  <si>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</si>
  <si>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</si>
  <si>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</si>
  <si>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</si>
  <si>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</si>
  <si>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</si>
  <si>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</si>
  <si>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</si>
  <si>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</si>
  <si>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</si>
  <si>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</si>
  <si>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</si>
  <si>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</si>
  <si>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</si>
  <si>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</si>
  <si>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</si>
  <si>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</si>
  <si>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</si>
  <si>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</si>
  <si>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</si>
  <si>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</si>
  <si>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</si>
  <si>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</si>
  <si>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</si>
  <si>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</si>
  <si>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</si>
  <si>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</si>
  <si>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</si>
  <si>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</si>
  <si>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</si>
  <si>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</si>
  <si>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</si>
  <si>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</si>
  <si>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</si>
  <si>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</si>
  <si>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</si>
  <si>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</si>
  <si>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</si>
  <si>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</si>
  <si>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</si>
  <si>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</si>
  <si>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</si>
  <si>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</si>
  <si>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</si>
  <si>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</si>
  <si>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</si>
  <si>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</si>
  <si>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</si>
  <si>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</si>
  <si>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</si>
  <si>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</si>
  <si>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</si>
  <si>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</si>
  <si>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</si>
  <si>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</si>
  <si>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</si>
  <si>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</si>
  <si>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</si>
  <si>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</si>
  <si>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</si>
  <si>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</si>
  <si>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</si>
  <si>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</si>
  <si>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</si>
  <si>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</si>
  <si>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</si>
  <si>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</si>
  <si>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</si>
  <si>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</si>
  <si>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</si>
  <si>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</si>
  <si>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</si>
  <si>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</si>
  <si>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</si>
  <si>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</si>
  <si>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</si>
  <si>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</si>
  <si>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</si>
  <si>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</si>
  <si>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</si>
  <si>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</si>
  <si>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</si>
  <si>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</si>
  <si>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</si>
  <si>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</si>
  <si>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</si>
  <si>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</si>
  <si>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</si>
  <si>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</si>
  <si>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</si>
  <si>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</si>
  <si>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</si>
  <si>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</si>
  <si>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</si>
  <si>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</si>
  <si>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</si>
  <si>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</si>
  <si>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</si>
  <si>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</si>
  <si>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</si>
  <si>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</si>
  <si>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</si>
  <si>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</si>
  <si>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</si>
  <si>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</si>
  <si>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</si>
  <si>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</si>
  <si>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</si>
  <si>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</si>
  <si>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</si>
  <si>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</si>
  <si>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</si>
  <si>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</si>
  <si>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</si>
  <si>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</si>
  <si>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</si>
  <si>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</si>
  <si>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</si>
  <si>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</si>
  <si>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</si>
  <si>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</si>
  <si>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</si>
  <si>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</si>
  <si>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</si>
  <si>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</si>
  <si>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</si>
  <si>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</si>
  <si>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</si>
  <si>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</si>
  <si>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</si>
  <si>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</si>
  <si>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</si>
  <si>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</si>
  <si>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</si>
  <si>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</si>
  <si>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</si>
  <si>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</si>
  <si>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</si>
  <si>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</si>
  <si>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</si>
  <si>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</si>
  <si>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</si>
  <si>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</si>
  <si>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</si>
  <si>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</si>
  <si>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</si>
  <si>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</si>
  <si>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</si>
  <si>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</si>
  <si>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</si>
  <si>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</si>
  <si>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</si>
  <si>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</si>
  <si>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</si>
  <si>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</si>
  <si>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</si>
  <si>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</si>
  <si>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</si>
  <si>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</si>
  <si>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</si>
  <si>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</si>
  <si>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</si>
  <si>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</si>
  <si>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</si>
  <si>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</si>
  <si>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</si>
  <si>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</si>
  <si>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</si>
  <si>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</si>
  <si>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</si>
  <si>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</si>
  <si>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</si>
  <si>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</si>
  <si>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</si>
  <si>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</si>
  <si>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</si>
  <si>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</si>
  <si>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</si>
  <si>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</si>
  <si>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</si>
  <si>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</si>
  <si>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</si>
  <si>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</si>
  <si>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</si>
  <si>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</si>
  <si>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</si>
  <si>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</si>
  <si>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</si>
  <si>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</si>
  <si>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</si>
  <si>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</si>
  <si>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</si>
  <si>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</si>
  <si>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</si>
  <si>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</si>
  <si>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</si>
  <si>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</si>
  <si>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</si>
  <si>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</si>
  <si>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</si>
  <si>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</si>
  <si>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</si>
  <si>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</si>
  <si>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</si>
  <si>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</si>
  <si>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</si>
  <si>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</si>
  <si>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</si>
  <si>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</si>
  <si>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</si>
  <si>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</si>
  <si>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</si>
  <si>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</si>
  <si>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</si>
  <si>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</si>
  <si>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</si>
  <si>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</si>
  <si>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</si>
  <si>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</si>
  <si>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</si>
  <si>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</si>
  <si>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</si>
  <si>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</si>
  <si>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</si>
  <si>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</si>
  <si>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</si>
  <si>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</si>
  <si>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</si>
  <si>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</si>
  <si>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</si>
  <si>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</si>
  <si>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</si>
  <si>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</si>
  <si>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</si>
  <si>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</si>
  <si>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</si>
  <si>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</si>
  <si>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</si>
  <si>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</si>
  <si>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</si>
  <si>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</si>
  <si>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</si>
  <si>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</si>
  <si>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</si>
  <si>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</si>
  <si>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</si>
  <si>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</si>
  <si>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</si>
  <si>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</si>
  <si>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</si>
  <si>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</si>
  <si>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</si>
  <si>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</si>
  <si>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</si>
  <si>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</si>
  <si>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</si>
  <si>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</si>
  <si>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</si>
  <si>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</si>
  <si>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</si>
  <si>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</si>
  <si>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</si>
  <si>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</si>
  <si>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</si>
  <si>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</si>
  <si>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</si>
  <si>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</si>
  <si>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</si>
  <si>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</si>
  <si>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</si>
  <si>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</si>
  <si>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</si>
  <si>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</si>
  <si>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</si>
  <si>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</si>
  <si>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</si>
  <si>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</si>
  <si>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</si>
  <si>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</si>
  <si>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</si>
  <si>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</si>
  <si>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</si>
  <si>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</si>
  <si>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</si>
  <si>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</si>
  <si>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</si>
  <si>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</si>
  <si>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</si>
  <si>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</si>
  <si>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</si>
  <si>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</si>
  <si>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</si>
  <si>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</si>
  <si>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</si>
  <si>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</si>
  <si>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</si>
  <si>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</si>
  <si>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</si>
  <si>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</si>
  <si>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</si>
  <si>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</si>
  <si>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</si>
  <si>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</si>
  <si>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</si>
  <si>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</si>
  <si>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</si>
  <si>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</si>
  <si>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</si>
  <si>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</si>
  <si>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</si>
  <si>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</si>
  <si>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</si>
  <si>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</si>
  <si>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</si>
  <si>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</si>
  <si>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</si>
  <si>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</si>
  <si>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</si>
  <si>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</si>
  <si>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</si>
  <si>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</si>
  <si>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</si>
  <si>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</si>
  <si>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</si>
  <si>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</si>
  <si>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</si>
  <si>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</si>
  <si>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</si>
  <si>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</si>
  <si>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</si>
  <si>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</si>
  <si>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</si>
  <si>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</si>
  <si>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</si>
  <si>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</si>
  <si>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</si>
  <si>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</si>
  <si>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</si>
  <si>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</si>
  <si>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</si>
  <si>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</si>
  <si>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</si>
  <si>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</si>
  <si>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</si>
  <si>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</si>
  <si>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</si>
  <si>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</si>
  <si>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</si>
  <si>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</si>
  <si>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</si>
  <si>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</si>
  <si>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</si>
  <si>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</si>
  <si>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</si>
  <si>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</si>
  <si>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</si>
  <si>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</si>
  <si>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</si>
  <si>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</si>
  <si>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</si>
  <si>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</si>
  <si>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</si>
  <si>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</si>
  <si>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</si>
  <si>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</si>
  <si>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</si>
  <si>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</si>
  <si>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</si>
  <si>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</si>
  <si>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</si>
  <si>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</si>
  <si>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</si>
  <si>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</si>
  <si>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</si>
  <si>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</si>
  <si>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</si>
  <si>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</si>
  <si>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</si>
  <si>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</si>
  <si>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</si>
  <si>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</si>
  <si>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</si>
  <si>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</si>
  <si>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</si>
  <si>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</si>
  <si>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</si>
  <si>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</si>
  <si>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</si>
  <si>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</si>
  <si>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</si>
  <si>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</si>
  <si>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</si>
  <si>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</si>
  <si>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</si>
  <si>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</si>
  <si>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</si>
  <si>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</si>
  <si>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</si>
  <si>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</si>
  <si>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</si>
  <si>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</si>
  <si>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</si>
  <si>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</si>
  <si>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</si>
  <si>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</si>
  <si>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</si>
  <si>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</si>
  <si>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</si>
  <si>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</si>
  <si>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</si>
  <si>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</si>
  <si>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</si>
  <si>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</si>
  <si>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</si>
  <si>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</si>
  <si>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</si>
  <si>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</si>
  <si>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</si>
  <si>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</si>
  <si>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</si>
  <si>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</si>
  <si>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</si>
  <si>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</si>
  <si>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</si>
  <si>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</si>
  <si>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</si>
  <si>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</si>
  <si>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</si>
  <si>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</si>
  <si>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</si>
  <si>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</si>
  <si>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</si>
  <si>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</si>
  <si>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</si>
  <si>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</si>
  <si>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</si>
  <si>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</si>
  <si>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</si>
  <si>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</si>
  <si>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</si>
  <si>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</si>
  <si>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</si>
  <si>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</si>
  <si>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</si>
  <si>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</si>
  <si>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</si>
  <si>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</si>
  <si>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</si>
  <si>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</si>
  <si>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</si>
  <si>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</si>
  <si>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</si>
  <si>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</si>
  <si>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</si>
  <si>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</si>
  <si>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</si>
  <si>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</si>
  <si>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</si>
  <si>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</si>
  <si>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</si>
  <si>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</si>
  <si>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</si>
  <si>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</si>
  <si>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</si>
  <si>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</si>
  <si>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</si>
  <si>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</si>
  <si>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</si>
  <si>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</si>
  <si>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</si>
  <si>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</si>
  <si>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</si>
  <si>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</si>
  <si>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</si>
  <si>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</si>
  <si>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</si>
  <si>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</si>
  <si>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</si>
  <si>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</si>
  <si>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</si>
  <si>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</si>
  <si>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</si>
  <si>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</si>
  <si>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</si>
  <si>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</si>
  <si>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</si>
  <si>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</si>
  <si>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</si>
  <si>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</si>
  <si>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</si>
  <si>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</si>
  <si>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</si>
  <si>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</si>
  <si>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</si>
  <si>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</si>
  <si>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</si>
  <si>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</si>
  <si>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</si>
  <si>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</si>
  <si>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</si>
  <si>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</si>
  <si>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</si>
  <si>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</si>
  <si>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</si>
  <si>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</si>
  <si>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</si>
  <si>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</si>
  <si>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</si>
  <si>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</si>
  <si>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</si>
  <si>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</si>
  <si>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</si>
  <si>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</si>
  <si>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</si>
  <si>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</si>
  <si>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</si>
  <si>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</si>
  <si>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</si>
  <si>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</si>
  <si>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</si>
  <si>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</si>
  <si>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</si>
  <si>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</si>
  <si>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</si>
  <si>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</si>
  <si>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</si>
  <si>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</si>
  <si>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</si>
  <si>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</si>
  <si>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</si>
  <si>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</si>
  <si>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</si>
  <si>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</si>
  <si>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</si>
  <si>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</si>
  <si>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</si>
  <si>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</si>
  <si>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</si>
  <si>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</si>
  <si>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</si>
  <si>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</si>
  <si>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</si>
  <si>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</si>
  <si>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</si>
  <si>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</si>
  <si>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</si>
  <si>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</si>
  <si>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</si>
  <si>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</si>
  <si>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</si>
  <si>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</si>
  <si>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</si>
  <si>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</si>
  <si>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</si>
  <si>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</si>
  <si>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</si>
  <si>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</si>
  <si>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</si>
  <si>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</si>
  <si>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</si>
  <si>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</si>
  <si>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</si>
  <si>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</si>
  <si>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</si>
  <si>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</si>
  <si>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</si>
  <si>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</si>
  <si>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</si>
  <si>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</si>
  <si>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</si>
  <si>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</si>
  <si>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</si>
  <si>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</si>
  <si>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</si>
  <si>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</si>
  <si>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</si>
  <si>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</si>
  <si>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</si>
  <si>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</si>
  <si>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</si>
  <si>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</si>
  <si>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</si>
  <si>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</si>
  <si>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</si>
  <si>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</si>
  <si>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</si>
  <si>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</si>
  <si>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</si>
  <si>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</si>
  <si>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</si>
  <si>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</si>
  <si>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</si>
  <si>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</si>
  <si>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</si>
  <si>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</si>
  <si>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</si>
  <si>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</si>
  <si>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</si>
  <si>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</si>
  <si>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</si>
  <si>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</si>
  <si>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</si>
  <si>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</si>
  <si>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</si>
  <si>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</si>
  <si>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</si>
  <si>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</si>
  <si>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</si>
  <si>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</si>
  <si>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</si>
  <si>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</si>
  <si>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</si>
  <si>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</si>
  <si>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</si>
  <si>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</si>
  <si>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</si>
  <si>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</si>
  <si>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</si>
  <si>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</si>
  <si>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</si>
  <si>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</si>
  <si>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</si>
  <si>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</si>
  <si>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</si>
  <si>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</si>
  <si>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</si>
  <si>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</si>
  <si>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</si>
  <si>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</si>
  <si>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</si>
  <si>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</si>
  <si>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</si>
  <si>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</si>
  <si>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</si>
  <si>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</si>
  <si>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</si>
  <si>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</si>
  <si>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</si>
  <si>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</si>
  <si>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</si>
  <si>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</si>
  <si>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</si>
  <si>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</si>
  <si>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</si>
  <si>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</si>
  <si>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</si>
  <si>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</si>
  <si>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</si>
  <si>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</si>
  <si>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</si>
  <si>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</si>
  <si>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</si>
  <si>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</si>
  <si>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</si>
  <si>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</si>
  <si>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</si>
  <si>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</si>
  <si>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</si>
  <si>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</si>
  <si>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</si>
  <si>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</si>
  <si>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</si>
  <si>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</si>
  <si>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</si>
  <si>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</si>
  <si>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</si>
  <si>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</si>
  <si>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</si>
  <si>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</si>
  <si>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</si>
  <si>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</si>
  <si>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</si>
  <si>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</si>
  <si>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</si>
  <si>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</si>
  <si>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</si>
  <si>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</si>
  <si>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</si>
  <si>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</si>
  <si>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</si>
  <si>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</si>
  <si>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</si>
  <si>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</si>
  <si>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</si>
  <si>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</si>
  <si>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</si>
  <si>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</si>
  <si>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</si>
  <si>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</si>
  <si>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</si>
  <si>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</si>
  <si>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</si>
  <si>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</si>
  <si>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</si>
  <si>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</si>
  <si>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</si>
  <si>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</si>
  <si>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</si>
  <si>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</si>
  <si>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</si>
  <si>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</si>
  <si>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</si>
  <si>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</si>
  <si>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</si>
  <si>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</si>
  <si>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</si>
  <si>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</si>
  <si>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</si>
  <si>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</si>
  <si>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</si>
  <si>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</si>
  <si>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</si>
  <si>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</si>
  <si>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</si>
  <si>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</si>
  <si>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</si>
  <si>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</si>
  <si>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</si>
  <si>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</si>
  <si>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</si>
  <si>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</si>
  <si>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</si>
  <si>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</si>
  <si>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</si>
  <si>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</si>
  <si>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</si>
  <si>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</si>
  <si>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</si>
  <si>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</si>
  <si>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</si>
  <si>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</si>
  <si>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</si>
  <si>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</si>
  <si>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</si>
  <si>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</si>
  <si>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</si>
  <si>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</si>
  <si>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</si>
  <si>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</si>
  <si>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</si>
  <si>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</si>
  <si>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</si>
  <si>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</si>
  <si>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</si>
  <si>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</si>
  <si>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</si>
  <si>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</si>
  <si>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</si>
  <si>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</si>
  <si>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</si>
  <si>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</si>
  <si>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</si>
  <si>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</si>
  <si>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</si>
  <si>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</si>
  <si>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</si>
  <si>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</si>
  <si>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</si>
  <si>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</si>
  <si>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</si>
  <si>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</si>
  <si>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</si>
  <si>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</si>
  <si>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</si>
  <si>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</si>
  <si>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</si>
  <si>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</si>
  <si>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</si>
  <si>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</si>
  <si>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</si>
  <si>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</si>
  <si>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</si>
  <si>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</si>
  <si>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</si>
  <si>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</si>
  <si>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</si>
  <si>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</si>
  <si>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</si>
  <si>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</si>
  <si>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</si>
  <si>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</si>
  <si>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</si>
  <si>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</si>
  <si>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</si>
  <si>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</si>
  <si>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</si>
  <si>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</si>
  <si>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</si>
  <si>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</si>
  <si>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</si>
  <si>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</si>
  <si>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</si>
  <si>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</si>
  <si>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</si>
  <si>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</si>
  <si>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</si>
  <si>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</si>
  <si>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</si>
  <si>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</si>
  <si>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</si>
  <si>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</si>
  <si>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</si>
  <si>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</si>
  <si>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</si>
  <si>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</si>
  <si>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</si>
  <si>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</si>
  <si>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</si>
  <si>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</si>
  <si>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</si>
  <si>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</si>
  <si>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</si>
  <si>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</si>
  <si>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</si>
  <si>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</si>
  <si>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</si>
  <si>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</si>
  <si>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</si>
  <si>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</si>
  <si>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</si>
  <si>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</si>
  <si>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</si>
  <si>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</si>
  <si>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</si>
  <si>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</si>
  <si>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</si>
  <si>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</si>
  <si>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</si>
  <si>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</si>
  <si>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</si>
  <si>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</si>
  <si>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</si>
  <si>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</si>
  <si>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</si>
  <si>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</si>
  <si>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</si>
  <si>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</si>
  <si>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</si>
  <si>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</si>
  <si>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</si>
  <si>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</si>
  <si>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</si>
  <si>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</si>
  <si>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</si>
  <si>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</si>
  <si>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</si>
  <si>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</si>
  <si>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</si>
  <si>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</si>
  <si>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</si>
  <si>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</si>
  <si>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</si>
  <si>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</si>
  <si>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</si>
  <si>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</si>
  <si>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</si>
  <si>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</si>
  <si>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</si>
  <si>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</si>
  <si>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</si>
  <si>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</si>
  <si>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</si>
  <si>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</si>
  <si>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</si>
  <si>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</si>
  <si>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</si>
  <si>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</si>
  <si>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</si>
  <si>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</si>
  <si>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</si>
  <si>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</si>
  <si>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</si>
  <si>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</si>
  <si>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</si>
  <si>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</si>
  <si>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</si>
  <si>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</si>
  <si>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</si>
  <si>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</si>
  <si>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</si>
  <si>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</si>
  <si>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</si>
  <si>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</si>
  <si>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</si>
  <si>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</si>
  <si>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</si>
  <si>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</si>
  <si>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</si>
  <si>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</si>
  <si>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</si>
  <si>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</si>
  <si>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</si>
  <si>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</si>
  <si>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</si>
  <si>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</si>
  <si>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</si>
  <si>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</si>
  <si>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</si>
  <si>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</si>
  <si>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</si>
  <si>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</si>
  <si>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</si>
  <si>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</si>
  <si>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</si>
  <si>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</si>
  <si>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</si>
  <si>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</si>
  <si>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</si>
  <si>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</si>
  <si>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</si>
  <si>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</si>
  <si>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</si>
  <si>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</si>
  <si>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</si>
  <si>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</si>
  <si>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</si>
  <si>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</si>
  <si>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</si>
  <si>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</si>
  <si>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</si>
  <si>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</si>
  <si>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</si>
  <si>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</si>
  <si>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</si>
  <si>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</si>
  <si>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</si>
  <si>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</si>
  <si>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</si>
  <si>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</si>
  <si>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</si>
  <si>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</si>
  <si>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</si>
  <si>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</si>
  <si>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</si>
  <si>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</si>
  <si>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</si>
  <si>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</si>
  <si>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</si>
  <si>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</si>
  <si>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</si>
  <si>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</si>
  <si>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</si>
  <si>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</si>
  <si>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</si>
  <si>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</si>
  <si>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</si>
  <si>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</si>
  <si>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</si>
  <si>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</si>
  <si>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</si>
  <si>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</si>
  <si>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</si>
  <si>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</si>
  <si>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</si>
  <si>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</si>
  <si>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</si>
  <si>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</si>
  <si>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</si>
  <si>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</si>
  <si>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</si>
  <si>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</si>
  <si>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</si>
  <si>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</si>
  <si>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</si>
  <si>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</si>
  <si>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</si>
  <si>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</si>
  <si>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</si>
  <si>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</si>
  <si>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</si>
  <si>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</si>
  <si>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</si>
  <si>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</si>
  <si>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</si>
  <si>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</si>
  <si>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</si>
  <si>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</si>
  <si>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</si>
  <si>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</si>
  <si>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</si>
  <si>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</si>
  <si>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</si>
  <si>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</si>
  <si>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</si>
  <si>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</si>
  <si>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</si>
  <si>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</si>
  <si>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</si>
  <si>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</si>
  <si>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</si>
  <si>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</si>
  <si>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</si>
  <si>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</si>
  <si>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</si>
  <si>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</si>
  <si>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</si>
  <si>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</si>
  <si>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</si>
  <si>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</si>
  <si>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</si>
  <si>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</si>
  <si>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</si>
  <si>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</si>
  <si>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</si>
  <si>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</si>
  <si>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</si>
  <si>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</si>
  <si>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</si>
  <si>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</si>
  <si>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</si>
  <si>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</si>
  <si>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</si>
  <si>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</si>
  <si>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</si>
  <si>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</si>
  <si>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</si>
  <si>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</si>
  <si>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</si>
  <si>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</si>
  <si>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</si>
  <si>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</si>
  <si>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</si>
  <si>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</si>
  <si>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</si>
  <si>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</si>
  <si>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</si>
  <si>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</si>
  <si>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</si>
  <si>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</si>
  <si>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</si>
  <si>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</si>
  <si>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</si>
  <si>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</si>
  <si>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</si>
  <si>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</si>
  <si>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</si>
  <si>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</si>
  <si>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</si>
  <si>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</si>
  <si>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</si>
  <si>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</si>
  <si>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</si>
  <si>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</si>
  <si>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</si>
  <si>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</si>
  <si>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</si>
  <si>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</si>
  <si>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</si>
  <si>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</si>
  <si>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</si>
  <si>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</si>
  <si>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</si>
  <si>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</si>
  <si>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</si>
  <si>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</si>
  <si>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</si>
  <si>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</si>
  <si>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</si>
  <si>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</si>
  <si>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</si>
  <si>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</si>
  <si>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</si>
  <si>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</si>
  <si>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</si>
  <si>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</si>
  <si>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</si>
  <si>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</si>
  <si>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</si>
  <si>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</si>
  <si>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</si>
  <si>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</si>
  <si>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</si>
  <si>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</si>
  <si>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</si>
  <si>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</si>
  <si>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</si>
  <si>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</si>
  <si>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</si>
  <si>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</si>
  <si>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</si>
  <si>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</si>
  <si>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</si>
  <si>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</si>
  <si>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</si>
  <si>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</si>
  <si>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</si>
  <si>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</si>
  <si>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</si>
  <si>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</si>
  <si>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</si>
  <si>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</si>
  <si>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</si>
  <si>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</si>
  <si>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</si>
  <si>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</si>
  <si>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</si>
  <si>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</si>
  <si>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</si>
  <si>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</si>
  <si>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</si>
  <si>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</si>
  <si>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</si>
  <si>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</si>
  <si>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</si>
  <si>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</si>
  <si>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</si>
  <si>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</si>
  <si>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</si>
  <si>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</si>
  <si>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</si>
  <si>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</si>
  <si>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</si>
  <si>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</si>
  <si>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</si>
  <si>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</si>
  <si>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</si>
  <si>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</si>
  <si>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</si>
  <si>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</si>
  <si>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</si>
  <si>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</si>
  <si>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</si>
  <si>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</si>
  <si>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</si>
  <si>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</si>
  <si>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</si>
  <si>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</si>
  <si>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</si>
  <si>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</si>
  <si>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</si>
  <si>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</si>
  <si>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</si>
  <si>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</si>
  <si>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</si>
  <si>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</si>
  <si>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</si>
  <si>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</si>
  <si>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</si>
  <si>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</si>
  <si>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</si>
  <si>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</si>
  <si>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</si>
  <si>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</si>
  <si>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</si>
  <si>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</si>
  <si>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</si>
  <si>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</si>
  <si>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</si>
  <si>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</si>
  <si>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</si>
  <si>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</si>
  <si>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</si>
  <si>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</si>
  <si>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</si>
  <si>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</si>
  <si>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</si>
  <si>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</si>
  <si>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</si>
  <si>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</si>
  <si>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</si>
  <si>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</si>
  <si>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</si>
  <si>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</si>
  <si>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</si>
  <si>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</si>
  <si>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</si>
  <si>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</si>
  <si>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</si>
  <si>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</si>
  <si>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</si>
  <si>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</si>
  <si>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</si>
  <si>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</si>
  <si>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</si>
  <si>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</si>
  <si>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</si>
  <si>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</si>
  <si>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</si>
  <si>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</si>
  <si>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</si>
  <si>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</si>
  <si>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</si>
  <si>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</si>
  <si>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</si>
  <si>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</si>
  <si>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</si>
  <si>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</si>
  <si>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</si>
  <si>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</si>
  <si>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</si>
  <si>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</si>
  <si>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</si>
  <si>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</si>
  <si>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</si>
  <si>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</si>
  <si>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</si>
  <si>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</si>
  <si>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</si>
  <si>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</si>
  <si>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</si>
  <si>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</si>
  <si>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</si>
  <si>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</si>
  <si>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</si>
  <si>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</si>
  <si>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</si>
  <si>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</si>
  <si>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</si>
  <si>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</si>
  <si>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</si>
  <si>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</si>
  <si>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</si>
  <si>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</si>
  <si>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</si>
  <si>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</si>
  <si>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</si>
  <si>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</si>
  <si>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</si>
  <si>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</si>
  <si>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</si>
  <si>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</si>
  <si>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</si>
  <si>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</si>
  <si>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</si>
  <si>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</si>
  <si>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</si>
  <si>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</si>
  <si>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</si>
  <si>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</si>
  <si>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</si>
  <si>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</si>
  <si>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</si>
  <si>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</si>
  <si>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</si>
  <si>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</si>
  <si>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</si>
  <si>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</si>
  <si>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</si>
  <si>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</si>
  <si>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</si>
  <si>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</si>
  <si>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</si>
  <si>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</si>
  <si>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</si>
  <si>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</si>
  <si>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</si>
  <si>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</si>
  <si>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</si>
  <si>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</si>
  <si>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</si>
  <si>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</si>
  <si>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</si>
  <si>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</si>
  <si>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</si>
  <si>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</si>
  <si>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</si>
  <si>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</si>
  <si>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</si>
  <si>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</si>
  <si>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</si>
  <si>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</si>
  <si>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</si>
  <si>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</si>
  <si>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</si>
  <si>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</si>
  <si>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</si>
  <si>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</si>
  <si>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</si>
  <si>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</si>
  <si>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</si>
  <si>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</si>
  <si>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</si>
  <si>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</si>
  <si>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</si>
  <si>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</si>
  <si>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</si>
  <si>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</si>
  <si>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</si>
  <si>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</si>
  <si>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</si>
  <si>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</si>
  <si>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</si>
  <si>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</si>
  <si>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</si>
  <si>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</si>
  <si>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</si>
  <si>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</si>
  <si>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</si>
  <si>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</si>
  <si>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</si>
  <si>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</si>
  <si>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</si>
  <si>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</si>
  <si>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</si>
  <si>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</si>
  <si>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</si>
  <si>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</si>
  <si>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</si>
  <si>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</si>
  <si>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</si>
  <si>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</si>
  <si>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</si>
  <si>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</si>
  <si>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</si>
  <si>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</si>
  <si>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</si>
  <si>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</si>
  <si>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</si>
  <si>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</si>
  <si>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</si>
  <si>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</si>
  <si>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</si>
  <si>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</si>
  <si>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</si>
  <si>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</si>
  <si>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</si>
  <si>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</si>
  <si>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</si>
  <si>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</si>
  <si>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</si>
  <si>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</si>
  <si>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</si>
  <si>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</si>
  <si>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</si>
  <si>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</si>
  <si>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</si>
  <si>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</si>
  <si>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</si>
  <si>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</si>
  <si>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</si>
  <si>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</si>
  <si>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</si>
  <si>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</si>
  <si>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</si>
  <si>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</si>
  <si>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</si>
  <si>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</si>
  <si>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</si>
  <si>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</si>
  <si>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</si>
  <si>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</si>
  <si>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</si>
  <si>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</si>
  <si>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</si>
  <si>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</si>
  <si>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</si>
  <si>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</si>
  <si>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</si>
  <si>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</si>
  <si>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</si>
  <si>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</si>
  <si>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</si>
  <si>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</si>
  <si>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</si>
  <si>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</si>
  <si>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</si>
  <si>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</si>
  <si>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</si>
  <si>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</si>
  <si>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</si>
  <si>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</si>
  <si>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</si>
  <si>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</si>
  <si>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</si>
  <si>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</si>
  <si>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</si>
  <si>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</si>
  <si>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</si>
  <si>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</si>
  <si>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</si>
  <si>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</si>
  <si>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</si>
  <si>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</si>
  <si>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</si>
  <si>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</si>
  <si>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</si>
  <si>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</si>
  <si>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</si>
  <si>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</si>
  <si>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</si>
  <si>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</si>
  <si>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</si>
  <si>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</si>
  <si>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</si>
  <si>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</si>
  <si>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</si>
  <si>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</si>
  <si>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</si>
  <si>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</si>
  <si>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</si>
  <si>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</si>
  <si>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</si>
  <si>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</si>
  <si>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</si>
  <si>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</si>
  <si>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</si>
  <si>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</si>
  <si>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</si>
  <si>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</si>
  <si>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</si>
  <si>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</si>
  <si>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</si>
  <si>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</si>
  <si>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</si>
  <si>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</si>
  <si>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</si>
  <si>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</si>
  <si>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</si>
  <si>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</si>
  <si>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</si>
  <si>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</si>
  <si>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</si>
  <si>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</si>
  <si>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</si>
  <si>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</si>
  <si>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</si>
  <si>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</si>
  <si>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</si>
  <si>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</si>
  <si>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</si>
  <si>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</si>
  <si>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</si>
  <si>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</si>
  <si>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</si>
  <si>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</si>
  <si>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</si>
  <si>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</si>
  <si>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</si>
  <si>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</si>
  <si>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</si>
  <si>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</si>
  <si>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</si>
  <si>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</si>
  <si>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</si>
  <si>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</si>
  <si>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</si>
  <si>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</si>
  <si>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</si>
  <si>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</si>
  <si>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</si>
  <si>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</si>
  <si>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</si>
  <si>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</si>
  <si>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</si>
  <si>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</si>
  <si>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</si>
  <si>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</si>
  <si>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</si>
  <si>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</si>
  <si>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</si>
  <si>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</si>
  <si>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</si>
  <si>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</si>
  <si>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</si>
  <si>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</si>
  <si>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</si>
  <si>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</si>
  <si>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</si>
  <si>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</si>
  <si>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</si>
  <si>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</si>
  <si>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</si>
  <si>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</si>
  <si>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</si>
  <si>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</si>
  <si>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</si>
  <si>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</si>
  <si>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</si>
  <si>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</si>
  <si>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</si>
  <si>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</si>
  <si>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</si>
  <si>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</si>
  <si>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</si>
  <si>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</si>
  <si>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</si>
  <si>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</si>
  <si>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</si>
  <si>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</si>
  <si>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</si>
  <si>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</si>
  <si>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</si>
  <si>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</si>
  <si>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</si>
  <si>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</si>
  <si>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</si>
  <si>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</si>
  <si>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</si>
  <si>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</si>
  <si>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</si>
  <si>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</si>
  <si>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</si>
  <si>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</si>
  <si>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</si>
  <si>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</si>
  <si>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</si>
  <si>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</si>
  <si>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</si>
  <si>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</si>
  <si>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</si>
  <si>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</si>
  <si>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</si>
  <si>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</si>
  <si>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</si>
  <si>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</si>
  <si>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</si>
  <si>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</si>
  <si>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</si>
  <si>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</si>
  <si>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</si>
  <si>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</si>
  <si>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</si>
  <si>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</si>
  <si>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</si>
  <si>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</si>
  <si>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</si>
  <si>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</si>
  <si>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</si>
  <si>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</si>
  <si>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</si>
  <si>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</si>
  <si>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</si>
  <si>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</si>
  <si>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</si>
  <si>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</si>
  <si>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</si>
  <si>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</si>
  <si>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</si>
  <si>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</si>
  <si>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</si>
  <si>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</si>
  <si>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</si>
  <si>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</si>
  <si>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</si>
  <si>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</si>
  <si>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</si>
  <si>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</si>
  <si>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</si>
  <si>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</si>
  <si>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</si>
  <si>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</si>
  <si>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</si>
  <si>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</si>
  <si>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</si>
  <si>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</si>
  <si>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</si>
  <si>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</si>
  <si>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</si>
  <si>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</si>
  <si>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</si>
  <si>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</si>
  <si>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</si>
  <si>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</si>
  <si>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</si>
  <si>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</si>
  <si>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</si>
  <si>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</si>
  <si>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</si>
  <si>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</si>
  <si>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</si>
  <si>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</si>
  <si>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</si>
  <si>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</si>
  <si>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</si>
  <si>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</si>
  <si>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</si>
  <si>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</si>
  <si>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</si>
  <si>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</si>
  <si>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</si>
  <si>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</si>
  <si>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</si>
  <si>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</si>
  <si>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</si>
  <si>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</si>
  <si>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</si>
  <si>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</si>
  <si>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</si>
  <si>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</si>
  <si>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</si>
  <si>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</si>
  <si>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</si>
  <si>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</si>
  <si>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</si>
  <si>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</si>
  <si>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</si>
  <si>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</si>
  <si>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</si>
  <si>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</si>
  <si>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</si>
  <si>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</si>
  <si>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</si>
  <si>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</si>
  <si>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</si>
  <si>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</si>
  <si>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</si>
  <si>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</si>
  <si>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</si>
  <si>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</si>
  <si>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</si>
  <si>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</si>
  <si>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</si>
  <si>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</si>
  <si>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</si>
  <si>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</si>
  <si>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</si>
  <si>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</si>
  <si>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</si>
  <si>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</si>
  <si>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</si>
  <si>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</si>
  <si>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</si>
  <si>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</si>
  <si>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</si>
  <si>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</si>
  <si>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</si>
  <si>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</si>
  <si>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</si>
  <si>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</si>
  <si>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</si>
  <si>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</si>
  <si>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</si>
  <si>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</si>
  <si>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</si>
  <si>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</si>
  <si>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</si>
  <si>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</si>
  <si>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</si>
  <si>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</si>
  <si>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</si>
  <si>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</si>
  <si>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</si>
  <si>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</si>
  <si>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</si>
  <si>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</si>
  <si>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</si>
  <si>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</si>
  <si>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</si>
  <si>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</si>
  <si>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</si>
  <si>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</si>
  <si>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</si>
  <si>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</si>
  <si>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</si>
  <si>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</si>
  <si>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</si>
  <si>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</si>
  <si>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</si>
  <si>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</si>
  <si>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</si>
  <si>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</si>
  <si>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</si>
  <si>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</si>
  <si>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</si>
  <si>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</si>
  <si>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</si>
  <si>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</si>
  <si>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</si>
  <si>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</si>
  <si>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</si>
  <si>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</si>
  <si>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</si>
  <si>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</si>
  <si>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</si>
  <si>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</si>
  <si>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</si>
  <si>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</si>
  <si>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</si>
  <si>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</si>
  <si>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</si>
  <si>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</si>
  <si>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</si>
  <si>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</si>
  <si>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</si>
  <si>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</si>
  <si>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</si>
  <si>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</si>
  <si>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</si>
  <si>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</si>
  <si>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</si>
  <si>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</si>
  <si>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</si>
  <si>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</si>
  <si>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</si>
  <si>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</si>
  <si>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</si>
  <si>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</si>
  <si>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</si>
  <si>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</si>
  <si>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</si>
  <si>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</si>
  <si>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</si>
  <si>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</si>
  <si>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</si>
  <si>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</si>
  <si>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</si>
  <si>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</si>
  <si>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</si>
  <si>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</si>
  <si>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</si>
  <si>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</si>
  <si>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</si>
  <si>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</si>
  <si>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</si>
  <si>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</si>
  <si>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</si>
  <si>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</si>
  <si>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</si>
  <si>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</si>
  <si>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</si>
  <si>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</si>
  <si>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</si>
  <si>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</si>
  <si>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</si>
  <si>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</si>
  <si>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</si>
  <si>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</si>
  <si>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</si>
  <si>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</si>
  <si>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</si>
  <si>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</si>
  <si>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</si>
  <si>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</si>
  <si>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</si>
  <si>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</si>
  <si>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</si>
  <si>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</si>
  <si>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</si>
  <si>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</si>
  <si>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</si>
  <si>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</si>
  <si>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</si>
  <si>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</si>
  <si>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</si>
  <si>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</si>
  <si>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</si>
  <si>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</si>
  <si>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</si>
  <si>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</si>
  <si>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</si>
  <si>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</si>
  <si>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</si>
  <si>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</si>
  <si>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</si>
  <si>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</si>
  <si>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</si>
  <si>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</si>
  <si>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</si>
  <si>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</si>
  <si>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</si>
  <si>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</si>
  <si>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</si>
  <si>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</si>
  <si>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</si>
  <si>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</si>
  <si>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</si>
  <si>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</si>
  <si>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</si>
  <si>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</si>
  <si>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</si>
  <si>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</si>
  <si>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</si>
  <si>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</si>
  <si>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</si>
  <si>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</si>
  <si>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</si>
  <si>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</si>
  <si>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</si>
  <si>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</si>
  <si>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</si>
  <si>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</si>
  <si>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</si>
  <si>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</si>
  <si>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</si>
  <si>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</si>
  <si>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</si>
  <si>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</si>
  <si>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</si>
  <si>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</si>
  <si>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</si>
  <si>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</si>
  <si>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</si>
  <si>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</si>
  <si>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</si>
  <si>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</si>
  <si>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</si>
  <si>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</si>
  <si>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</si>
  <si>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</si>
  <si>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</si>
  <si>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</si>
  <si>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</si>
  <si>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</si>
  <si>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</si>
  <si>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</si>
  <si>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</si>
  <si>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</si>
  <si>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</si>
  <si>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</si>
  <si>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</si>
  <si>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</si>
  <si>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</si>
  <si>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</si>
  <si>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</si>
  <si>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</si>
  <si>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</si>
  <si>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</si>
  <si>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</si>
  <si>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</si>
  <si>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</si>
  <si>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</si>
  <si>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</si>
  <si>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</si>
  <si>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</si>
  <si>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</si>
  <si>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</si>
  <si>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</si>
  <si>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</si>
  <si>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</si>
  <si>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</si>
  <si>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</si>
  <si>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</si>
  <si>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</si>
  <si>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</si>
  <si>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</si>
  <si>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</si>
  <si>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</si>
  <si>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</si>
  <si>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</si>
  <si>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</si>
  <si>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</si>
  <si>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</si>
  <si>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</si>
  <si>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</si>
  <si>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</si>
  <si>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</si>
  <si>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</si>
  <si>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</si>
  <si>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</si>
  <si>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</si>
  <si>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</si>
  <si>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</si>
  <si>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</si>
  <si>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</si>
  <si>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</si>
  <si>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</si>
  <si>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</si>
  <si>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</si>
  <si>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</si>
  <si>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</si>
  <si>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</si>
  <si>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</si>
  <si>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</si>
  <si>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</si>
  <si>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</si>
  <si>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</si>
  <si>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</si>
  <si>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</si>
  <si>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</si>
  <si>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</si>
  <si>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</si>
  <si>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</si>
  <si>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</si>
  <si>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</si>
  <si>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</si>
  <si>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</si>
  <si>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</si>
  <si>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</si>
  <si>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</si>
  <si>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</si>
  <si>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</si>
  <si>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</si>
  <si>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</si>
  <si>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</si>
  <si>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</si>
  <si>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</si>
  <si>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</si>
  <si>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</si>
  <si>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</si>
  <si>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</si>
  <si>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</si>
  <si>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</si>
  <si>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</si>
  <si>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</si>
  <si>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</si>
  <si>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</si>
  <si>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</si>
  <si>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</si>
  <si>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</si>
  <si>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</si>
  <si>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</si>
  <si>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</si>
  <si>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</si>
  <si>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</si>
  <si>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</si>
  <si>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</si>
  <si>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</si>
  <si>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</si>
  <si>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</si>
  <si>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</si>
  <si>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</si>
  <si>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</si>
  <si>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</si>
  <si>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</si>
  <si>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</si>
  <si>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</si>
  <si>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</si>
  <si>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</si>
  <si>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</si>
  <si>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</si>
  <si>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</si>
  <si>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</si>
  <si>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</si>
  <si>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</si>
  <si>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</si>
  <si>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</si>
  <si>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</si>
  <si>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</si>
  <si>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</si>
  <si>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</si>
  <si>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</si>
  <si>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</si>
  <si>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</si>
  <si>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</si>
  <si>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</si>
  <si>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</si>
  <si>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</si>
  <si>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</si>
  <si>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</si>
  <si>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</si>
  <si>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</si>
  <si>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</si>
  <si>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</si>
  <si>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</si>
  <si>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</si>
  <si>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</si>
  <si>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</si>
  <si>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</si>
  <si>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</si>
  <si>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</si>
  <si>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</si>
  <si>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</si>
  <si>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</si>
  <si>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</si>
  <si>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</si>
  <si>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</si>
  <si>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</si>
  <si>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</si>
  <si>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</si>
  <si>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</si>
  <si>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</si>
  <si>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</si>
  <si>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</si>
  <si>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</si>
  <si>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</si>
  <si>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</si>
  <si>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</si>
  <si>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</si>
  <si>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</si>
  <si>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</si>
  <si>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</si>
  <si>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</si>
  <si>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</si>
  <si>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</si>
  <si>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</si>
  <si>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</si>
  <si>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</si>
  <si>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</si>
  <si>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</si>
  <si>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</si>
  <si>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</si>
  <si>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</si>
  <si>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</si>
  <si>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</si>
  <si>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</si>
  <si>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</si>
  <si>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</si>
  <si>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</si>
  <si>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</si>
  <si>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</si>
  <si>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</si>
  <si>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</si>
  <si>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</si>
  <si>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</si>
  <si>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</si>
  <si>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</si>
  <si>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</si>
  <si>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</si>
  <si>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</si>
  <si>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</si>
  <si>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</si>
  <si>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</si>
  <si>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</si>
  <si>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</si>
  <si>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</si>
  <si>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</si>
  <si>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</si>
  <si>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</si>
  <si>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</si>
  <si>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</si>
  <si>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</si>
  <si>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</si>
  <si>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</si>
  <si>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</si>
  <si>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</si>
  <si>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</si>
  <si>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</si>
  <si>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</si>
  <si>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</si>
  <si>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</si>
  <si>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</si>
  <si>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</si>
  <si>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</si>
  <si>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</si>
  <si>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</si>
  <si>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</si>
  <si>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</si>
  <si>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</si>
  <si>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</si>
  <si>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</si>
  <si>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</si>
  <si>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</si>
  <si>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</si>
  <si>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</si>
  <si>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</si>
  <si>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</si>
  <si>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</si>
  <si>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</si>
  <si>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</si>
  <si>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</si>
  <si>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</si>
  <si>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</si>
  <si>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</si>
  <si>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</si>
  <si>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</si>
  <si>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</si>
  <si>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</si>
  <si>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</si>
  <si>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</si>
  <si>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</si>
  <si>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</si>
  <si>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</si>
  <si>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</si>
  <si>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</si>
  <si>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</si>
  <si>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</si>
  <si>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</si>
  <si>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</si>
  <si>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</si>
  <si>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</si>
  <si>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</si>
  <si>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</si>
  <si>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</si>
  <si>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</si>
  <si>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</si>
  <si>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</si>
  <si>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</si>
  <si>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</si>
  <si>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</si>
  <si>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</si>
  <si>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</si>
  <si>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</si>
  <si>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</si>
  <si>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</si>
  <si>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</si>
  <si>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</si>
  <si>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</si>
  <si>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</si>
  <si>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</si>
  <si>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</si>
  <si>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</si>
  <si>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</si>
  <si>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</si>
  <si>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</si>
  <si>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</si>
  <si>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</si>
  <si>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</si>
  <si>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</si>
  <si>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</si>
  <si>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</si>
  <si>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</si>
  <si>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</si>
  <si>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</si>
  <si>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</si>
  <si>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</si>
  <si>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</si>
  <si>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</si>
  <si>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</si>
  <si>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</si>
  <si>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</si>
  <si>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</si>
  <si>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</si>
  <si>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</si>
  <si>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</si>
  <si>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</si>
  <si>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</si>
  <si>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</si>
  <si>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</si>
  <si>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</si>
  <si>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</si>
  <si>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</si>
  <si>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</si>
  <si>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</si>
  <si>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</si>
  <si>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</si>
  <si>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</si>
  <si>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</si>
  <si>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</si>
  <si>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</si>
  <si>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</si>
  <si>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</si>
  <si>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</si>
  <si>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</si>
  <si>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</si>
  <si>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</si>
  <si>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</si>
  <si>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</si>
  <si>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</si>
  <si>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</si>
  <si>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</si>
  <si>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</si>
  <si>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</si>
  <si>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</si>
  <si>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</si>
  <si>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</si>
  <si>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</si>
  <si>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</si>
  <si>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</si>
  <si>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</si>
  <si>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</si>
  <si>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</si>
  <si>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</si>
  <si>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</si>
  <si>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</si>
  <si>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</si>
  <si>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</si>
  <si>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</si>
  <si>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</si>
  <si>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</si>
  <si>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</si>
  <si>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</si>
  <si>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</si>
  <si>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</si>
  <si>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</si>
  <si>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</si>
  <si>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</si>
  <si>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</si>
  <si>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</si>
  <si>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</si>
  <si>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</si>
  <si>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</si>
  <si>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</si>
  <si>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</si>
  <si>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</si>
  <si>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</si>
  <si>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</si>
  <si>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</si>
  <si>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</si>
  <si>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</si>
  <si>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</si>
  <si>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</si>
  <si>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</si>
  <si>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</si>
  <si>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</si>
  <si>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</si>
  <si>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</si>
  <si>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</si>
  <si>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</si>
  <si>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</si>
  <si>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</si>
  <si>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</si>
  <si>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</si>
  <si>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</si>
  <si>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</si>
  <si>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</si>
  <si>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</si>
  <si>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</si>
  <si>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</si>
  <si>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</si>
  <si>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</si>
  <si>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</si>
  <si>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</si>
  <si>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</si>
  <si>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</si>
  <si>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</si>
  <si>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</si>
  <si>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</si>
  <si>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</si>
  <si>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</si>
  <si>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</si>
  <si>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</si>
  <si>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</si>
  <si>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</si>
  <si>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</si>
  <si>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</si>
  <si>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</si>
  <si>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</si>
  <si>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</si>
  <si>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</si>
  <si>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</si>
  <si>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</si>
  <si>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</si>
  <si>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</si>
  <si>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</si>
  <si>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</si>
  <si>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</si>
  <si>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</si>
  <si>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</si>
  <si>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</si>
  <si>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</si>
  <si>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</si>
  <si>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</si>
  <si>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</si>
  <si>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</si>
  <si>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</si>
  <si>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</si>
  <si>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</si>
  <si>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</si>
  <si>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</si>
  <si>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</si>
  <si>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</si>
  <si>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</si>
  <si>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</si>
  <si>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</si>
  <si>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</si>
  <si>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</si>
  <si>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</si>
  <si>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</si>
  <si>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</si>
  <si>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</si>
  <si>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</si>
  <si>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</si>
  <si>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</si>
  <si>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</si>
  <si>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</si>
  <si>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</si>
  <si>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</si>
  <si>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</si>
  <si>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</si>
  <si>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</si>
  <si>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</si>
  <si>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</si>
  <si>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</si>
  <si>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</si>
  <si>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</si>
  <si>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</si>
  <si>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</si>
  <si>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</si>
  <si>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</si>
  <si>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</si>
  <si>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</si>
  <si>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</si>
  <si>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</si>
  <si>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</si>
  <si>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</si>
  <si>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</si>
  <si>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</si>
  <si>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</si>
  <si>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</si>
  <si>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</si>
  <si>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</si>
  <si>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</si>
  <si>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</si>
  <si>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</si>
  <si>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</si>
  <si>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</si>
  <si>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</si>
  <si>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</si>
  <si>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</si>
  <si>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</si>
  <si>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</si>
  <si>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</si>
  <si>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</si>
  <si>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</si>
  <si>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</si>
  <si>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</si>
  <si>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</si>
  <si>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</si>
  <si>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</si>
  <si>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</si>
  <si>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</si>
  <si>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</si>
  <si>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</si>
  <si>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</si>
  <si>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</si>
  <si>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</si>
  <si>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</si>
  <si>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</si>
  <si>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</si>
  <si>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</si>
  <si>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</si>
  <si>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</si>
  <si>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</si>
  <si>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</si>
  <si>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</si>
  <si>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</si>
  <si>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</si>
  <si>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</si>
  <si>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</si>
  <si>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</si>
  <si>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</si>
  <si>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</si>
  <si>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</si>
  <si>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</si>
  <si>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</si>
  <si>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</si>
  <si>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</si>
  <si>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</si>
  <si>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</si>
  <si>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</si>
  <si>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</si>
  <si>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</si>
  <si>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</si>
  <si>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</si>
  <si>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</si>
  <si>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</si>
  <si>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</si>
  <si>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</si>
  <si>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</si>
  <si>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</si>
  <si>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</si>
  <si>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</si>
  <si>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</si>
  <si>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</si>
  <si>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</si>
  <si>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</si>
  <si>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</si>
  <si>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</si>
  <si>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</si>
  <si>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</si>
  <si>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</si>
  <si>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</si>
  <si>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</si>
  <si>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</si>
  <si>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</si>
  <si>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</si>
  <si>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</si>
  <si>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</si>
  <si>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</si>
  <si>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</si>
  <si>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</si>
  <si>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</si>
  <si>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</si>
  <si>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</si>
  <si>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</si>
  <si>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</si>
  <si>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</si>
  <si>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</si>
  <si>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</si>
  <si>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</si>
  <si>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</si>
  <si>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</si>
  <si>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</si>
  <si>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</si>
  <si>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</si>
  <si>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</si>
  <si>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</si>
  <si>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</si>
  <si>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</si>
  <si>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</si>
  <si>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</si>
  <si>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</si>
  <si>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</si>
  <si>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</si>
  <si>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</si>
  <si>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</si>
  <si>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</si>
  <si>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</si>
  <si>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</si>
  <si>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</si>
  <si>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</si>
  <si>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</si>
  <si>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</si>
  <si>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</si>
  <si>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</si>
  <si>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</si>
  <si>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</si>
  <si>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</si>
  <si>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</si>
  <si>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</si>
  <si>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</si>
  <si>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</si>
  <si>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</si>
  <si>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</si>
  <si>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</si>
  <si>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</si>
  <si>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</si>
  <si>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</si>
  <si>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</si>
  <si>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</si>
  <si>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</si>
  <si>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</si>
  <si>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</si>
  <si>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</si>
  <si>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</si>
  <si>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</si>
  <si>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</si>
  <si>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</si>
  <si>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</si>
  <si>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</si>
  <si>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</si>
  <si>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</si>
  <si>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</si>
  <si>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</si>
  <si>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</si>
  <si>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</si>
  <si>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</si>
  <si>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</si>
  <si>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</si>
  <si>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</si>
  <si>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</si>
  <si>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</si>
  <si>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</si>
  <si>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</si>
  <si>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</si>
  <si>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</si>
  <si>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</si>
  <si>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</si>
  <si>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</si>
  <si>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</si>
  <si>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</si>
  <si>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</si>
  <si>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</si>
  <si>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</si>
  <si>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</si>
  <si>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</si>
  <si>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</si>
  <si>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</si>
  <si>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</si>
  <si>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</si>
  <si>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</si>
  <si>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</si>
  <si>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</si>
  <si>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</si>
  <si>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</si>
  <si>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</si>
  <si>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</si>
  <si>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</si>
  <si>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</si>
  <si>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</si>
  <si>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</si>
  <si>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</si>
  <si>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</si>
  <si>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</si>
  <si>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</si>
  <si>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</si>
  <si>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</si>
  <si>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</si>
  <si>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</si>
  <si>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</si>
  <si>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</si>
  <si>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</si>
  <si>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</si>
  <si>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</si>
  <si>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</si>
  <si>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</si>
  <si>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</si>
  <si>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</si>
  <si>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</si>
  <si>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</si>
  <si>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</si>
  <si>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</si>
  <si>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</si>
  <si>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</si>
  <si>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</si>
  <si>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</si>
  <si>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</si>
  <si>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</si>
  <si>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</si>
  <si>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</si>
  <si>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</si>
  <si>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</si>
  <si>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</si>
  <si>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</si>
  <si>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</si>
  <si>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</si>
  <si>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</si>
  <si>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</si>
  <si>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</si>
  <si>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</si>
  <si>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</si>
  <si>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</si>
  <si>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</si>
  <si>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</si>
  <si>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</si>
  <si>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</si>
  <si>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</si>
  <si>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</si>
  <si>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</si>
  <si>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</si>
  <si>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</si>
  <si>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</si>
  <si>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</si>
  <si>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</si>
  <si>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</si>
  <si>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</si>
  <si>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</si>
  <si>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</si>
  <si>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</si>
  <si>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</si>
  <si>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</si>
  <si>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</si>
  <si>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</si>
  <si>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</si>
  <si>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</si>
  <si>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</si>
  <si>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</si>
  <si>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</si>
  <si>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</si>
  <si>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</si>
  <si>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</si>
  <si>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</si>
  <si>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</si>
  <si>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</si>
  <si>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</si>
  <si>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</si>
  <si>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</si>
  <si>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</si>
  <si>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</si>
  <si>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</si>
  <si>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</si>
  <si>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</si>
  <si>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</si>
  <si>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</si>
  <si>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</si>
  <si>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</si>
  <si>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</si>
  <si>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</si>
  <si>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</si>
  <si>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</si>
  <si>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</si>
  <si>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</si>
  <si>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</si>
  <si>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</si>
  <si>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</si>
  <si>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</si>
  <si>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</si>
  <si>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</si>
  <si>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</si>
  <si>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</si>
  <si>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</si>
  <si>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</si>
  <si>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</si>
  <si>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</si>
  <si>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</si>
  <si>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</si>
  <si>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</si>
  <si>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</si>
  <si>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</si>
  <si>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</si>
  <si>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</si>
  <si>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</si>
  <si>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</si>
  <si>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</si>
  <si>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</si>
  <si>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</si>
  <si>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</si>
  <si>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</si>
  <si>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</si>
  <si>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</si>
  <si>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</si>
  <si>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</si>
  <si>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</si>
  <si>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</si>
  <si>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</si>
  <si>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</si>
  <si>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</si>
  <si>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</si>
  <si>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</si>
  <si>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</si>
  <si>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</si>
  <si>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</si>
  <si>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</si>
  <si>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</si>
  <si>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</si>
  <si>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</si>
  <si>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</si>
  <si>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</si>
  <si>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</si>
  <si>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</si>
  <si>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</si>
  <si>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</si>
  <si>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</si>
  <si>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</si>
  <si>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</si>
  <si>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</si>
  <si>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</si>
  <si>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</si>
  <si>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</si>
  <si>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</si>
  <si>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</si>
  <si>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</si>
  <si>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</si>
  <si>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</si>
  <si>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</si>
  <si>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</si>
  <si>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</si>
  <si>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</si>
  <si>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</si>
  <si>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</si>
  <si>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</si>
  <si>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</si>
  <si>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</si>
  <si>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</si>
  <si>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</si>
  <si>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</si>
  <si>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</si>
  <si>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</si>
  <si>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</si>
  <si>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</si>
  <si>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</si>
  <si>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</si>
  <si>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</si>
  <si>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</si>
  <si>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</si>
  <si>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</si>
  <si>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</si>
  <si>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</si>
  <si>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</si>
  <si>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</si>
  <si>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</si>
  <si>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</si>
  <si>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</si>
  <si>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</si>
  <si>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</si>
  <si>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</si>
  <si>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</si>
  <si>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</si>
  <si>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</si>
  <si>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</si>
  <si>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</si>
  <si>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</si>
  <si>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</si>
  <si>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</si>
  <si>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</si>
  <si>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</si>
  <si>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</si>
  <si>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</si>
  <si>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</si>
  <si>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</si>
  <si>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</si>
  <si>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</si>
  <si>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</si>
  <si>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</si>
  <si>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</si>
  <si>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</si>
  <si>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</si>
  <si>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</si>
  <si>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</si>
  <si>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</si>
  <si>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</si>
  <si>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</si>
  <si>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</si>
  <si>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</si>
  <si>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</si>
  <si>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</si>
  <si>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</si>
  <si>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</si>
  <si>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</si>
  <si>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</si>
  <si>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</si>
  <si>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</si>
  <si>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</si>
  <si>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</si>
  <si>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</si>
  <si>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</si>
  <si>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</si>
  <si>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</si>
  <si>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</si>
  <si>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</si>
  <si>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</si>
  <si>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</si>
  <si>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</si>
  <si>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</si>
  <si>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</si>
  <si>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</si>
  <si>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</si>
  <si>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</si>
  <si>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</si>
  <si>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</si>
  <si>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</si>
  <si>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</si>
  <si>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</si>
  <si>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</si>
  <si>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</si>
  <si>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</si>
  <si>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</si>
  <si>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</si>
  <si>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</si>
  <si>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</si>
  <si>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</si>
  <si>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</si>
  <si>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</si>
  <si>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</si>
  <si>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</si>
  <si>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</si>
  <si>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</si>
  <si>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</si>
  <si>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</si>
  <si>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</si>
  <si>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</si>
  <si>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</si>
  <si>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</si>
  <si>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</si>
  <si>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</si>
  <si>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</si>
  <si>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</si>
  <si>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</si>
  <si>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</si>
  <si>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</si>
  <si>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</si>
  <si>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</si>
  <si>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</si>
  <si>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</si>
  <si>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</si>
  <si>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</si>
  <si>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</si>
  <si>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</si>
  <si>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</si>
  <si>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</si>
  <si>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</si>
  <si>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</si>
  <si>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</si>
  <si>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</si>
  <si>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</si>
  <si>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</si>
  <si>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</si>
  <si>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</si>
  <si>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</si>
  <si>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</si>
  <si>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</si>
  <si>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</si>
  <si>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</si>
  <si>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</si>
  <si>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</si>
  <si>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</si>
  <si>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</si>
  <si>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</si>
  <si>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</si>
  <si>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</si>
  <si>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</si>
  <si>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</si>
  <si>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</si>
  <si>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</si>
  <si>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</si>
  <si>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</si>
  <si>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</si>
  <si>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</si>
  <si>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</si>
  <si>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</si>
  <si>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</si>
  <si>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</si>
  <si>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</si>
  <si>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</si>
  <si>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</si>
  <si>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</si>
  <si>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</si>
  <si>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</si>
  <si>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</si>
  <si>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</si>
  <si>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</si>
  <si>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</si>
  <si>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</si>
  <si>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</si>
  <si>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</si>
  <si>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</si>
  <si>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</si>
  <si>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</si>
  <si>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</si>
  <si>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</si>
  <si>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</si>
  <si>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</si>
  <si>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</si>
  <si>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</si>
  <si>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</si>
  <si>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</si>
  <si>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</si>
  <si>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</si>
  <si>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</si>
  <si>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</si>
  <si>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</si>
  <si>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</si>
  <si>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</si>
  <si>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</si>
  <si>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</si>
  <si>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</si>
  <si>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</si>
  <si>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</si>
  <si>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</si>
  <si>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</si>
  <si>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</si>
  <si>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</si>
  <si>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</si>
  <si>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</si>
  <si>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</si>
  <si>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</si>
  <si>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</si>
  <si>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</si>
  <si>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</si>
  <si>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</si>
  <si>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</si>
  <si>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</si>
  <si>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</si>
  <si>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</si>
  <si>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</si>
  <si>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</si>
  <si>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</si>
  <si>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</si>
  <si>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</si>
  <si>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</si>
  <si>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</si>
  <si>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</si>
  <si>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</si>
  <si>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</si>
  <si>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</si>
  <si>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</si>
  <si>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</si>
  <si>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</si>
  <si>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</si>
  <si>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</si>
  <si>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</si>
  <si>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</si>
  <si>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</si>
  <si>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</si>
  <si>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</si>
  <si>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</si>
  <si>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</si>
  <si>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</si>
  <si>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</si>
  <si>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</si>
  <si>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</si>
  <si>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</si>
  <si>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</si>
  <si>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</si>
  <si>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</si>
  <si>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</si>
  <si>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</si>
  <si>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</si>
  <si>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</si>
  <si>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</si>
  <si>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</si>
  <si>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</si>
  <si>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</si>
  <si>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</si>
  <si>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</si>
  <si>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</si>
  <si>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</si>
  <si>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</si>
  <si>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</si>
  <si>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</si>
  <si>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</si>
  <si>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</si>
  <si>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</si>
  <si>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</si>
  <si>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</si>
  <si>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</si>
  <si>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</si>
  <si>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</si>
  <si>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</si>
  <si>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</si>
  <si>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</si>
  <si>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</si>
  <si>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</si>
  <si>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</si>
  <si>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</si>
  <si>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</si>
  <si>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</si>
  <si>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</si>
  <si>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</si>
  <si>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</si>
  <si>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</si>
  <si>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</si>
  <si>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</si>
  <si>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</si>
  <si>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</si>
  <si>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</si>
  <si>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</si>
  <si>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</si>
  <si>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</si>
  <si>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</si>
  <si>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</si>
  <si>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</si>
  <si>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</si>
  <si>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</si>
  <si>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</si>
  <si>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</si>
  <si>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</si>
  <si>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</si>
  <si>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</si>
  <si>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</si>
  <si>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</si>
  <si>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</si>
  <si>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</si>
  <si>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</si>
  <si>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</si>
  <si>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</si>
  <si>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</si>
  <si>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</si>
  <si>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</si>
  <si>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</si>
  <si>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</si>
  <si>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</si>
  <si>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</si>
  <si>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</si>
  <si>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</si>
  <si>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</si>
  <si>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</si>
  <si>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</si>
  <si>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</si>
  <si>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</si>
  <si>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</si>
  <si>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</si>
  <si>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</si>
  <si>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</si>
  <si>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</si>
  <si>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</si>
  <si>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</si>
  <si>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</si>
  <si>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</si>
  <si>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</si>
  <si>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</si>
  <si>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</si>
  <si>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</si>
  <si>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</si>
  <si>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</si>
  <si>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</si>
  <si>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</si>
  <si>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</si>
  <si>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</si>
  <si>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</si>
  <si>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</si>
  <si>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</si>
  <si>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</si>
  <si>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</si>
  <si>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</si>
  <si>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</si>
  <si>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</si>
  <si>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</si>
  <si>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</si>
  <si>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</si>
  <si>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</si>
  <si>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</si>
  <si>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</si>
  <si>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</si>
  <si>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</si>
  <si>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</si>
  <si>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</si>
  <si>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</si>
  <si>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</si>
  <si>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</si>
  <si>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</si>
  <si>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</si>
  <si>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</si>
  <si>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</si>
  <si>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</si>
  <si>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</si>
  <si>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</si>
  <si>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</si>
  <si>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</si>
  <si>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</si>
  <si>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</si>
  <si>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</si>
  <si>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</si>
  <si>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</si>
  <si>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</si>
  <si>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</si>
  <si>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</si>
  <si>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</si>
  <si>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</si>
  <si>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</si>
  <si>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</si>
  <si>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</si>
  <si>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</si>
  <si>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</si>
  <si>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</si>
  <si>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</si>
  <si>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</si>
  <si>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</si>
  <si>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</si>
  <si>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</si>
  <si>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</si>
  <si>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</si>
  <si>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</si>
  <si>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</si>
  <si>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</si>
  <si>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</si>
  <si>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</si>
  <si>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</si>
  <si>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</si>
  <si>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</si>
  <si>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</si>
  <si>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</si>
  <si>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</si>
  <si>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</si>
  <si>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</si>
  <si>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</si>
  <si>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</si>
  <si>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</si>
  <si>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</si>
  <si>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</si>
  <si>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</si>
  <si>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</si>
  <si>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</si>
  <si>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</si>
  <si>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</si>
  <si>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</si>
  <si>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</si>
  <si>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</si>
  <si>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</si>
  <si>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</si>
  <si>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</si>
  <si>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</si>
  <si>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</si>
  <si>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</si>
  <si>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</si>
  <si>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</si>
  <si>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</si>
  <si>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</si>
  <si>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</si>
  <si>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</si>
  <si>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</si>
  <si>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</si>
  <si>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</si>
  <si>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</si>
  <si>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</si>
  <si>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</si>
  <si>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</si>
  <si>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</si>
  <si>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</si>
  <si>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</si>
  <si>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</si>
  <si>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</si>
  <si>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</si>
  <si>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</si>
  <si>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</si>
  <si>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</si>
  <si>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</si>
  <si>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</si>
  <si>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</si>
  <si>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</si>
  <si>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</si>
  <si>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</si>
  <si>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</si>
  <si>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</si>
  <si>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</si>
  <si>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</si>
  <si>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</si>
  <si>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</si>
  <si>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</si>
  <si>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</si>
  <si>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</si>
  <si>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</si>
  <si>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</si>
  <si>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</si>
  <si>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</si>
  <si>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</si>
  <si>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</si>
  <si>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</si>
  <si>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</si>
  <si>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</si>
  <si>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</si>
  <si>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</si>
  <si>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</si>
  <si>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</si>
  <si>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</si>
  <si>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</si>
  <si>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</si>
  <si>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</si>
  <si>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</si>
  <si>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</si>
  <si>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</si>
  <si>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</si>
  <si>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</si>
  <si>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</si>
  <si>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</si>
  <si>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</si>
  <si>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</si>
  <si>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</si>
  <si>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</si>
  <si>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</si>
  <si>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</si>
  <si>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</si>
  <si>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</si>
  <si>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</si>
  <si>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</si>
  <si>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</si>
  <si>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</si>
  <si>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</si>
  <si>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</si>
  <si>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</si>
  <si>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</si>
  <si>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</si>
  <si>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</si>
  <si>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</si>
  <si>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</si>
  <si>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</si>
  <si>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</si>
  <si>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</si>
  <si>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</si>
  <si>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</si>
  <si>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</si>
  <si>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</si>
  <si>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</si>
  <si>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</si>
  <si>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</si>
  <si>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</si>
  <si>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</si>
  <si>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</si>
  <si>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</si>
  <si>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</si>
  <si>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</si>
  <si>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</si>
  <si>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</si>
  <si>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</si>
  <si>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</si>
  <si>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</si>
  <si>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</si>
  <si>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</si>
  <si>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</si>
  <si>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</si>
  <si>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</si>
  <si>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</si>
  <si>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</si>
  <si>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</si>
  <si>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</si>
  <si>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</si>
  <si>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</si>
  <si>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</si>
  <si>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</si>
  <si>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</si>
  <si>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</si>
  <si>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</si>
  <si>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</si>
  <si>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</si>
  <si>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</si>
  <si>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</si>
  <si>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</si>
  <si>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</si>
  <si>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</si>
  <si>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</si>
  <si>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</si>
  <si>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</si>
  <si>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</si>
  <si>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</si>
  <si>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</si>
  <si>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</si>
  <si>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</si>
  <si>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</si>
  <si>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</si>
  <si>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</si>
  <si>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</si>
  <si>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</si>
  <si>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</si>
  <si>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</si>
  <si>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</si>
  <si>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</si>
  <si>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</si>
  <si>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</si>
  <si>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</si>
  <si>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</si>
  <si>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</si>
  <si>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</si>
  <si>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</si>
  <si>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</si>
  <si>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</si>
  <si>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</si>
  <si>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</si>
  <si>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</si>
  <si>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</si>
  <si>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</si>
  <si>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</si>
  <si>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</si>
  <si>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</si>
  <si>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</si>
  <si>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</si>
  <si>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</si>
  <si>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</si>
  <si>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</si>
  <si>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</si>
  <si>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</si>
  <si>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</si>
  <si>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</si>
  <si>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</si>
  <si>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</si>
  <si>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</si>
  <si>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</si>
  <si>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</si>
  <si>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</si>
  <si>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</si>
  <si>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</si>
  <si>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</si>
  <si>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</si>
  <si>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</si>
  <si>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</si>
  <si>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</si>
  <si>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</si>
  <si>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</si>
  <si>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</si>
  <si>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</si>
  <si>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</si>
  <si>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</si>
  <si>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</si>
  <si>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</si>
  <si>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</si>
  <si>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</si>
  <si>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</si>
  <si>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</si>
  <si>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</si>
  <si>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</si>
  <si>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</si>
  <si>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</si>
  <si>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</si>
  <si>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</si>
  <si>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</si>
  <si>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</si>
  <si>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</si>
  <si>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</si>
  <si>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</si>
  <si>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</si>
  <si>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</si>
  <si>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</si>
  <si>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</si>
  <si>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</si>
  <si>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</si>
  <si>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</si>
  <si>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</si>
  <si>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</si>
  <si>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</si>
  <si>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</si>
  <si>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</si>
  <si>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</si>
  <si>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</si>
  <si>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</si>
  <si>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</si>
  <si>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</si>
  <si>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</si>
  <si>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</si>
  <si>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</si>
  <si>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</si>
  <si>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</si>
  <si>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</si>
  <si>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</si>
  <si>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</si>
  <si>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</si>
  <si>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</si>
  <si>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</si>
  <si>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</si>
  <si>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</si>
  <si>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</si>
  <si>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</si>
  <si>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</si>
  <si>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</si>
  <si>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</si>
  <si>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</si>
  <si>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</si>
  <si>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</si>
  <si>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</si>
  <si>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</si>
  <si>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</si>
  <si>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</si>
  <si>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</si>
  <si>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</si>
  <si>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</si>
  <si>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</si>
  <si>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</si>
  <si>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</si>
  <si>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</si>
  <si>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</si>
  <si>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</si>
  <si>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</si>
  <si>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</si>
  <si>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</si>
  <si>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</si>
  <si>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</si>
  <si>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</si>
  <si>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</si>
  <si>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</si>
  <si>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</si>
  <si>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</si>
  <si>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</si>
  <si>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</si>
  <si>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</si>
  <si>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</si>
  <si>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</si>
  <si>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</si>
  <si>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</si>
  <si>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</si>
  <si>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</si>
  <si>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</si>
  <si>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</si>
  <si>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</si>
  <si>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</si>
  <si>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</si>
  <si>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</si>
  <si>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</si>
  <si>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</si>
  <si>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</si>
  <si>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</si>
  <si>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</si>
  <si>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</si>
  <si>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</si>
  <si>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</si>
  <si>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</si>
  <si>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</si>
  <si>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</si>
  <si>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</si>
  <si>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</si>
  <si>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</si>
  <si>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</si>
  <si>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</si>
  <si>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</si>
  <si>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</si>
  <si>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</si>
  <si>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</si>
  <si>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</si>
  <si>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</si>
  <si>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</si>
  <si>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</si>
  <si>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</si>
  <si>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</si>
  <si>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</si>
  <si>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</si>
  <si>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</si>
  <si>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</si>
  <si>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</si>
  <si>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</si>
  <si>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</si>
  <si>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</si>
  <si>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</si>
  <si>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</si>
  <si>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</si>
  <si>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</si>
  <si>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</si>
  <si>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</si>
  <si>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</si>
  <si>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</si>
  <si>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</si>
  <si>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</si>
  <si>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</si>
  <si>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</si>
  <si>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</si>
  <si>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</si>
  <si>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</si>
  <si>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</si>
  <si>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</si>
  <si>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</si>
  <si>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</si>
  <si>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</si>
  <si>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</si>
  <si>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</si>
  <si>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</si>
  <si>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</si>
  <si>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</si>
  <si>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</si>
  <si>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</si>
  <si>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</si>
  <si>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</si>
  <si>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</si>
  <si>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</si>
  <si>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</si>
  <si>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</si>
  <si>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</si>
  <si>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</si>
  <si>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</si>
  <si>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</si>
  <si>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</si>
  <si>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</si>
  <si>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</si>
  <si>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</si>
  <si>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</si>
  <si>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</si>
  <si>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</si>
  <si>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</si>
  <si>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</si>
  <si>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</si>
  <si>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</si>
  <si>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</si>
  <si>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</si>
  <si>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</si>
  <si>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</si>
  <si>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</si>
  <si>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</si>
  <si>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</si>
  <si>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</si>
  <si>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</si>
  <si>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</si>
  <si>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</si>
  <si>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</si>
  <si>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</si>
  <si>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</si>
  <si>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</si>
  <si>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</si>
  <si>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</si>
  <si>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</si>
  <si>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</si>
  <si>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</si>
  <si>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</si>
  <si>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</si>
  <si>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</si>
  <si>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</si>
  <si>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</si>
  <si>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</si>
  <si>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</si>
  <si>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</si>
  <si>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</si>
  <si>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</si>
  <si>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</si>
  <si>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</si>
  <si>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</si>
  <si>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</si>
  <si>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</si>
  <si>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</si>
  <si>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</si>
  <si>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</si>
  <si>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</si>
  <si>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</si>
  <si>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</si>
  <si>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</si>
  <si>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</si>
  <si>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</si>
  <si>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</si>
  <si>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</si>
  <si>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</si>
  <si>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</si>
  <si>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</si>
  <si>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</si>
  <si>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</si>
  <si>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</si>
  <si>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</si>
  <si>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</si>
  <si>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</si>
  <si>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</si>
  <si>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</si>
  <si>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</si>
  <si>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</si>
  <si>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</si>
  <si>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</si>
  <si>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</si>
  <si>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</si>
  <si>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</si>
  <si>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</si>
  <si>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</si>
  <si>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</si>
  <si>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</si>
  <si>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</si>
  <si>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</si>
  <si>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</si>
  <si>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</si>
  <si>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</si>
  <si>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</si>
  <si>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</si>
  <si>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</si>
  <si>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</si>
  <si>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</si>
  <si>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</si>
  <si>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</si>
  <si>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</si>
  <si>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</si>
  <si>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</si>
  <si>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</si>
  <si>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</si>
  <si>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</si>
  <si>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</si>
  <si>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</si>
  <si>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</si>
  <si>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</si>
  <si>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</si>
  <si>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</si>
  <si>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</si>
  <si>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</si>
  <si>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</si>
  <si>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</si>
  <si>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</si>
  <si>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</si>
  <si>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</si>
  <si>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</si>
  <si>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</si>
  <si>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</si>
  <si>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</si>
  <si>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</si>
  <si>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</si>
  <si>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</si>
  <si>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</si>
  <si>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</si>
  <si>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</si>
  <si>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</si>
  <si>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</si>
  <si>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</si>
  <si>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</si>
  <si>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</si>
  <si>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</si>
  <si>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</si>
  <si>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</si>
  <si>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</si>
  <si>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</si>
  <si>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</si>
  <si>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</si>
  <si>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</si>
  <si>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</si>
  <si>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</si>
  <si>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</si>
  <si>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</si>
  <si>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</si>
  <si>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</si>
  <si>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</si>
  <si>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</si>
  <si>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</si>
  <si>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</si>
  <si>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</si>
  <si>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</si>
  <si>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</si>
  <si>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</si>
  <si>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</si>
  <si>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</si>
  <si>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</si>
  <si>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</si>
  <si>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</si>
  <si>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</si>
  <si>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</si>
  <si>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</si>
  <si>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</si>
  <si>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</si>
  <si>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</si>
  <si>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</si>
  <si>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</si>
  <si>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</si>
  <si>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</si>
  <si>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</si>
  <si>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</si>
  <si>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</si>
  <si>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</si>
  <si>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</si>
  <si>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</si>
  <si>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</si>
  <si>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</si>
  <si>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</si>
  <si>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</si>
  <si>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</si>
  <si>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</si>
  <si>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</si>
  <si>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</si>
  <si>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</si>
  <si>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</si>
  <si>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</si>
  <si>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</si>
  <si>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</si>
  <si>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</si>
  <si>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</si>
  <si>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</si>
  <si>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</si>
  <si>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</si>
  <si>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</si>
  <si>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</si>
  <si>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</si>
  <si>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</si>
  <si>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</si>
  <si>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</si>
  <si>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</si>
  <si>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</si>
  <si>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</si>
  <si>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</si>
  <si>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</si>
  <si>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</si>
  <si>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</si>
  <si>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</si>
  <si>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</si>
  <si>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</si>
  <si>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</si>
  <si>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</si>
  <si>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</si>
  <si>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</si>
  <si>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</si>
  <si>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</si>
  <si>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</si>
  <si>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</si>
  <si>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</si>
  <si>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</si>
  <si>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</si>
  <si>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</si>
  <si>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</si>
  <si>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</si>
  <si>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</si>
  <si>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</si>
  <si>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</si>
  <si>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</si>
  <si>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</si>
  <si>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</si>
  <si>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</si>
  <si>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</si>
  <si>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</si>
  <si>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</si>
  <si>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</si>
  <si>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</si>
  <si>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</si>
  <si>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</si>
  <si>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</si>
  <si>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</si>
  <si>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</si>
  <si>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</si>
  <si>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</si>
  <si>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</si>
  <si>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</si>
  <si>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</si>
  <si>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</si>
  <si>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</si>
  <si>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</si>
  <si>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</si>
  <si>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</si>
  <si>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</si>
  <si>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</si>
  <si>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</si>
  <si>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</si>
  <si>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</si>
  <si>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</si>
  <si>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</si>
  <si>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</si>
  <si>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</si>
  <si>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</si>
  <si>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</si>
  <si>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</si>
  <si>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</si>
  <si>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</si>
  <si>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</si>
  <si>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</si>
  <si>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</si>
  <si>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</si>
  <si>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</si>
  <si>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</si>
  <si>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</si>
  <si>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</si>
  <si>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</si>
  <si>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</si>
  <si>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</si>
  <si>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</si>
  <si>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</si>
  <si>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</si>
  <si>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</si>
  <si>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</si>
  <si>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</si>
  <si>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</si>
  <si>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</si>
  <si>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</si>
  <si>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</si>
  <si>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</si>
  <si>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</si>
  <si>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</si>
  <si>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</si>
  <si>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</si>
  <si>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</si>
  <si>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</si>
  <si>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</si>
  <si>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</si>
  <si>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</si>
  <si>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</si>
  <si>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</si>
  <si>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</si>
  <si>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</si>
  <si>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</si>
  <si>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</si>
  <si>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</si>
  <si>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</si>
  <si>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</si>
  <si>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</si>
  <si>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</si>
  <si>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</si>
  <si>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</si>
  <si>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</si>
  <si>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</si>
  <si>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</si>
  <si>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</si>
  <si>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</si>
  <si>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</si>
  <si>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</si>
  <si>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</si>
  <si>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</si>
  <si>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</si>
  <si>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</si>
  <si>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</si>
  <si>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</si>
  <si>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</si>
  <si>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</si>
  <si>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</si>
  <si>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</si>
  <si>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</si>
  <si>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</si>
  <si>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</si>
  <si>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</si>
  <si>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</si>
  <si>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</si>
  <si>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</si>
  <si>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</si>
  <si>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</si>
  <si>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</si>
  <si>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</si>
  <si>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</si>
  <si>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</si>
  <si>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</si>
  <si>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</si>
  <si>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</si>
  <si>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</si>
  <si>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</si>
  <si>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</si>
  <si>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</si>
  <si>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</si>
  <si>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</si>
  <si>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</si>
  <si>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</si>
  <si>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</si>
  <si>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</si>
  <si>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</si>
  <si>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</si>
  <si>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</si>
  <si>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</si>
  <si>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</si>
  <si>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</si>
  <si>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</si>
  <si>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</si>
  <si>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</si>
  <si>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</si>
  <si>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</si>
  <si>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</si>
  <si>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</si>
  <si>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</si>
  <si>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</si>
  <si>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</si>
  <si>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</si>
  <si>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</si>
  <si>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</si>
  <si>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</si>
  <si>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</si>
  <si>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</si>
  <si>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</si>
  <si>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</si>
  <si>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</si>
  <si>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</si>
  <si>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</si>
  <si>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</si>
  <si>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</si>
  <si>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</si>
  <si>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</si>
  <si>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</si>
  <si>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</si>
  <si>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</si>
  <si>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</si>
  <si>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</si>
  <si>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</si>
  <si>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</si>
  <si>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</si>
  <si>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</si>
  <si>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</si>
  <si>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</si>
  <si>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</si>
  <si>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</si>
  <si>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</si>
  <si>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</si>
  <si>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</si>
  <si>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</si>
  <si>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</si>
  <si>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</si>
  <si>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</si>
  <si>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</si>
  <si>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</si>
  <si>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</si>
  <si>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</si>
  <si>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</si>
  <si>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</si>
  <si>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</si>
  <si>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</si>
  <si>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</si>
  <si>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</si>
  <si>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</si>
  <si>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</si>
  <si>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</si>
  <si>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</si>
  <si>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</si>
  <si>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</si>
  <si>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</si>
  <si>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</si>
  <si>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</si>
  <si>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</si>
  <si>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</si>
  <si>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</si>
  <si>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</si>
  <si>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</si>
  <si>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</si>
  <si>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</si>
  <si>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</si>
  <si>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</si>
  <si>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</si>
  <si>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</si>
  <si>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</si>
  <si>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</si>
  <si>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</si>
  <si>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</si>
  <si>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</si>
  <si>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</si>
  <si>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</si>
  <si>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</si>
  <si>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</si>
  <si>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</si>
  <si>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</si>
  <si>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</si>
  <si>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</si>
  <si>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</si>
  <si>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</si>
  <si>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</si>
  <si>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</si>
  <si>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</si>
  <si>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</si>
  <si>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</si>
  <si>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</si>
  <si>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</si>
  <si>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</si>
  <si>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</si>
  <si>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</si>
  <si>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</si>
  <si>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</si>
  <si>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</si>
  <si>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</si>
  <si>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</si>
  <si>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</si>
  <si>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</si>
  <si>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</si>
  <si>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</si>
  <si>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</si>
  <si>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</si>
  <si>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</si>
  <si>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</si>
  <si>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</si>
  <si>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</si>
  <si>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</si>
  <si>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</si>
  <si>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</si>
  <si>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</si>
  <si>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</si>
  <si>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</si>
  <si>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</si>
  <si>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</si>
  <si>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</si>
  <si>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</si>
  <si>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</si>
  <si>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</si>
  <si>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</si>
  <si>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</si>
  <si>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</si>
  <si>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</si>
  <si>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</si>
  <si>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</si>
  <si>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</si>
  <si>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</si>
  <si>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</si>
  <si>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</si>
  <si>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</si>
  <si>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</si>
  <si>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</si>
  <si>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</si>
  <si>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</si>
  <si>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</si>
  <si>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</si>
  <si>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</si>
  <si>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</si>
  <si>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</si>
  <si>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</si>
  <si>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</si>
  <si>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</si>
  <si>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</si>
  <si>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</si>
  <si>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</si>
  <si>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</si>
  <si>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</si>
  <si>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</si>
  <si>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</si>
  <si>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</si>
  <si>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</si>
  <si>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</si>
  <si>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</si>
  <si>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</si>
  <si>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</si>
  <si>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</si>
  <si>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</si>
  <si>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</si>
  <si>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</si>
  <si>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</si>
  <si>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</si>
  <si>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</si>
  <si>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</si>
  <si>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</si>
  <si>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</si>
  <si>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</si>
  <si>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</si>
  <si>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</si>
  <si>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</si>
  <si>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</si>
  <si>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</si>
  <si>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</si>
  <si>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</si>
  <si>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</si>
  <si>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</si>
  <si>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</si>
  <si>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</si>
  <si>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</si>
  <si>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</si>
  <si>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</si>
  <si>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</si>
  <si>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</si>
  <si>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</si>
  <si>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</si>
  <si>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</si>
  <si>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</si>
  <si>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</si>
  <si>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</si>
  <si>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</si>
  <si>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</si>
  <si>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</si>
  <si>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</si>
  <si>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</si>
  <si>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</si>
  <si>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</si>
  <si>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</si>
  <si>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</si>
  <si>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</si>
  <si>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</si>
  <si>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</si>
  <si>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</si>
  <si>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</si>
  <si>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</si>
  <si>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</si>
  <si>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</si>
  <si>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</si>
  <si>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</si>
  <si>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</si>
  <si>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</si>
  <si>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</si>
  <si>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</si>
  <si>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</si>
  <si>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</si>
  <si>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</si>
  <si>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</si>
  <si>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</si>
  <si>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</si>
  <si>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</si>
  <si>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</si>
  <si>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</si>
  <si>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</si>
  <si>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</si>
  <si>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</si>
  <si>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</si>
  <si>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</si>
  <si>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</si>
  <si>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</si>
  <si>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</si>
  <si>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</si>
  <si>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</si>
  <si>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</si>
  <si>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</si>
  <si>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</si>
  <si>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</si>
  <si>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</si>
  <si>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</si>
  <si>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</si>
  <si>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</si>
  <si>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</si>
  <si>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</si>
  <si>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</si>
  <si>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</si>
  <si>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</si>
  <si>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</si>
  <si>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</si>
  <si>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</si>
  <si>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</si>
  <si>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</si>
  <si>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</si>
  <si>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</si>
  <si>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</si>
  <si>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</si>
  <si>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</si>
  <si>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</si>
  <si>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</si>
  <si>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</si>
  <si>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</si>
  <si>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</si>
  <si>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</si>
  <si>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</si>
  <si>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</si>
  <si>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</si>
  <si>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</si>
  <si>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</si>
  <si>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</si>
  <si>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</si>
  <si>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</si>
  <si>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</si>
  <si>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</si>
  <si>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</si>
  <si>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</si>
  <si>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</si>
  <si>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</si>
  <si>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</si>
  <si>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</si>
  <si>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</si>
  <si>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</si>
  <si>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</si>
  <si>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</si>
  <si>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</si>
  <si>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</si>
  <si>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</si>
  <si>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</si>
  <si>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</si>
  <si>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</si>
  <si>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</si>
  <si>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</si>
  <si>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</si>
  <si>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</si>
  <si>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</si>
  <si>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</si>
  <si>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</si>
  <si>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</si>
  <si>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</si>
  <si>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</si>
  <si>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</si>
  <si>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</si>
  <si>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</si>
  <si>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</si>
  <si>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</si>
  <si>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</si>
  <si>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</si>
  <si>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</si>
  <si>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</si>
  <si>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</si>
  <si>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</si>
  <si>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</si>
  <si>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</si>
  <si>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</si>
  <si>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</si>
  <si>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</si>
  <si>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</si>
  <si>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</si>
  <si>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</si>
  <si>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</si>
  <si>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</si>
  <si>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</si>
  <si>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</si>
  <si>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</si>
  <si>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</si>
  <si>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</si>
  <si>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</si>
  <si>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</si>
  <si>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</si>
  <si>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</si>
  <si>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</si>
  <si>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</si>
  <si>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</si>
  <si>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</si>
  <si>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</si>
  <si>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</si>
  <si>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</si>
  <si>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</si>
  <si>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</si>
  <si>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</si>
  <si>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</si>
  <si>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</si>
  <si>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</si>
  <si>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</si>
  <si>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</si>
  <si>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</si>
  <si>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</si>
  <si>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</si>
  <si>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</si>
  <si>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</si>
  <si>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</si>
  <si>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</si>
  <si>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</si>
  <si>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</si>
  <si>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</si>
  <si>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</si>
  <si>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</si>
  <si>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</si>
  <si>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</si>
  <si>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</si>
  <si>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</si>
  <si>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</si>
  <si>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</si>
  <si>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</si>
  <si>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</si>
  <si>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</si>
  <si>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</si>
  <si>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</si>
  <si>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</si>
  <si>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</si>
  <si>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</si>
  <si>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</si>
  <si>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</si>
  <si>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</si>
  <si>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</si>
  <si>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</si>
  <si>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</si>
  <si>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</si>
  <si>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</si>
  <si>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</si>
  <si>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</si>
  <si>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</si>
  <si>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</si>
  <si>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</si>
  <si>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</si>
  <si>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</si>
  <si>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</si>
  <si>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</si>
  <si>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</si>
  <si>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</si>
  <si>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</si>
  <si>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</si>
  <si>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</si>
  <si>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</si>
  <si>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</si>
  <si>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</si>
  <si>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</si>
  <si>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</si>
  <si>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</si>
  <si>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</si>
  <si>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</si>
  <si>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</si>
  <si>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</si>
  <si>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</si>
  <si>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</si>
  <si>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</si>
  <si>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</si>
  <si>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</si>
  <si>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</si>
  <si>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</si>
  <si>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</si>
  <si>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</si>
  <si>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</si>
  <si>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</si>
  <si>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</si>
  <si>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</si>
  <si>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</si>
  <si>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</si>
  <si>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</si>
  <si>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</si>
  <si>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</si>
  <si>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</si>
  <si>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</si>
  <si>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</si>
  <si>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</si>
  <si>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</si>
  <si>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</si>
  <si>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</si>
  <si>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</si>
  <si>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</si>
  <si>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</si>
  <si>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</si>
  <si>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</si>
  <si>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</si>
  <si>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</si>
  <si>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</si>
  <si>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</si>
  <si>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</si>
  <si>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</si>
  <si>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</si>
  <si>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</si>
  <si>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</si>
  <si>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</si>
  <si>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</si>
  <si>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</si>
  <si>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</si>
  <si>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</si>
  <si>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</si>
  <si>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</si>
  <si>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</si>
  <si>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</si>
  <si>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</si>
  <si>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</si>
  <si>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</si>
  <si>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</si>
  <si>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</si>
  <si>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</si>
  <si>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</si>
  <si>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</si>
  <si>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</si>
  <si>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</si>
  <si>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</si>
  <si>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</si>
  <si>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</si>
  <si>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</si>
  <si>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</si>
  <si>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</si>
  <si>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</si>
  <si>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</si>
  <si>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</si>
  <si>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</si>
  <si>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</si>
  <si>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</si>
  <si>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</si>
  <si>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</si>
  <si>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</si>
  <si>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</si>
  <si>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</si>
  <si>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</si>
  <si>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</si>
  <si>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</si>
  <si>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</si>
  <si>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</si>
  <si>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</si>
  <si>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</si>
  <si>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</si>
  <si>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</si>
  <si>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</si>
  <si>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</si>
  <si>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</si>
  <si>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</si>
  <si>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</si>
  <si>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</si>
  <si>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</si>
  <si>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</si>
  <si>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</si>
  <si>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</si>
  <si>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</si>
  <si>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</si>
  <si>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</si>
  <si>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</si>
  <si>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</si>
  <si>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</si>
  <si>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</si>
  <si>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</si>
  <si>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</si>
  <si>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</si>
  <si>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</si>
  <si>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</si>
  <si>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</si>
  <si>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</si>
  <si>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</si>
  <si>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</si>
  <si>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</si>
  <si>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</si>
  <si>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</si>
  <si>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</si>
  <si>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</si>
  <si>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</si>
  <si>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</si>
  <si>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</si>
  <si>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</si>
  <si>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</si>
  <si>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</si>
  <si>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</si>
  <si>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</si>
  <si>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</si>
  <si>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</si>
  <si>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</si>
  <si>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</si>
  <si>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</si>
  <si>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</si>
  <si>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</si>
  <si>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</si>
  <si>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</si>
  <si>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</si>
  <si>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</si>
  <si>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</si>
  <si>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</si>
  <si>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</si>
  <si>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</si>
  <si>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</si>
  <si>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</si>
  <si>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</si>
  <si>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</si>
  <si>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</si>
  <si>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</si>
  <si>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</si>
  <si>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</si>
  <si>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</si>
  <si>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</si>
  <si>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</si>
  <si>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</si>
  <si>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</si>
  <si>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</si>
  <si>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</si>
  <si>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</si>
  <si>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</si>
  <si>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</si>
  <si>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</si>
  <si>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</si>
  <si>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</si>
  <si>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</si>
  <si>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</si>
  <si>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</si>
  <si>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</si>
  <si>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</si>
  <si>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</si>
  <si>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</si>
  <si>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</si>
  <si>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</si>
  <si>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</si>
  <si>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</si>
  <si>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</si>
  <si>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</si>
  <si>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</si>
  <si>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</si>
  <si>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</si>
  <si>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</si>
  <si>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</si>
  <si>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</si>
  <si>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</si>
  <si>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</si>
  <si>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</si>
  <si>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</si>
  <si>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</si>
  <si>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</si>
  <si>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</si>
  <si>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</si>
  <si>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</si>
  <si>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</si>
  <si>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</si>
  <si>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</si>
  <si>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</si>
  <si>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</si>
  <si>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</si>
  <si>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</si>
  <si>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</si>
  <si>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</si>
  <si>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</si>
  <si>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</si>
  <si>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</si>
  <si>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</si>
  <si>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</si>
  <si>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</si>
  <si>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</si>
  <si>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</si>
  <si>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</si>
  <si>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</si>
  <si>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</si>
  <si>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</si>
  <si>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</si>
  <si>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</si>
  <si>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</si>
  <si>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</si>
  <si>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</si>
  <si>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</si>
  <si>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</si>
  <si>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</si>
  <si>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</si>
  <si>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</si>
  <si>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</si>
  <si>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</si>
  <si>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</si>
  <si>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</si>
  <si>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</si>
  <si>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</si>
  <si>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</si>
  <si>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</si>
  <si>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</si>
  <si>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</si>
  <si>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</si>
  <si>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</si>
  <si>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</si>
  <si>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</si>
  <si>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</si>
  <si>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</si>
  <si>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</si>
  <si>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</si>
  <si>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</si>
  <si>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</si>
  <si>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</si>
  <si>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</si>
  <si>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</si>
  <si>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</si>
  <si>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</si>
  <si>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</si>
  <si>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</si>
  <si>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</si>
  <si>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</si>
  <si>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</si>
  <si>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</si>
  <si>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</si>
  <si>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</si>
  <si>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</si>
  <si>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</si>
  <si>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</si>
  <si>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</si>
  <si>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</si>
  <si>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</si>
  <si>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</si>
  <si>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</si>
  <si>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</si>
  <si>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</si>
  <si>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</si>
  <si>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</si>
  <si>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</si>
  <si>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</si>
  <si>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</si>
  <si>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</si>
  <si>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</si>
  <si>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</si>
  <si>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</si>
  <si>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</si>
  <si>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</si>
  <si>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</si>
  <si>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</si>
  <si>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</si>
  <si>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</si>
  <si>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</si>
  <si>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</si>
  <si>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</si>
  <si>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</si>
  <si>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</si>
  <si>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</si>
  <si>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</si>
  <si>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</si>
  <si>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</si>
  <si>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</si>
  <si>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</si>
  <si>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</si>
  <si>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</si>
  <si>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</si>
  <si>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</si>
  <si>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</si>
  <si>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</si>
  <si>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</si>
  <si>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</si>
  <si>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</si>
  <si>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</si>
  <si>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</si>
  <si>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</si>
  <si>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</si>
  <si>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</si>
  <si>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</si>
  <si>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</si>
  <si>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</si>
  <si>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</si>
  <si>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</si>
  <si>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</si>
  <si>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</si>
  <si>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</si>
  <si>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</si>
  <si>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</si>
  <si>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</si>
  <si>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</si>
  <si>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</si>
  <si>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</si>
  <si>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</si>
  <si>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</si>
  <si>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</si>
  <si>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</si>
  <si>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</si>
  <si>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</si>
  <si>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</si>
  <si>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</si>
  <si>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</si>
  <si>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</si>
  <si>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</si>
  <si>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</si>
  <si>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</si>
  <si>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</si>
  <si>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</si>
  <si>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</si>
  <si>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</si>
  <si>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</si>
  <si>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</si>
  <si>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</si>
  <si>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</si>
  <si>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</si>
  <si>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</si>
  <si>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</si>
  <si>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</si>
  <si>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</si>
  <si>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</si>
  <si>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</si>
  <si>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</si>
  <si>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</si>
  <si>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</si>
  <si>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</si>
  <si>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</si>
  <si>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</si>
  <si>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</si>
  <si>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</si>
  <si>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</si>
  <si>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</si>
  <si>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</si>
  <si>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</si>
  <si>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</si>
  <si>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</si>
  <si>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</si>
  <si>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</si>
  <si>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</si>
  <si>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</si>
  <si>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</si>
  <si>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</si>
  <si>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</si>
  <si>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</si>
  <si>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</si>
  <si>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</si>
  <si>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</si>
  <si>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</si>
  <si>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</si>
  <si>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</si>
  <si>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</si>
  <si>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</si>
  <si>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</si>
  <si>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</si>
  <si>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</si>
  <si>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</si>
  <si>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</si>
  <si>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</si>
  <si>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</si>
  <si>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</si>
  <si>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</si>
  <si>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</si>
  <si>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</si>
  <si>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</si>
  <si>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</si>
  <si>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</si>
  <si>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</si>
  <si>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</si>
  <si>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</si>
  <si>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</si>
  <si>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</si>
  <si>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</si>
  <si>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</si>
  <si>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</si>
  <si>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</si>
  <si>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</si>
  <si>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</si>
  <si>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</si>
  <si>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</si>
  <si>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</si>
  <si>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</si>
  <si>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</si>
  <si>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</si>
  <si>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</si>
  <si>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</si>
  <si>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</si>
  <si>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</si>
  <si>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</si>
  <si>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</si>
  <si>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</si>
  <si>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</si>
  <si>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</si>
  <si>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</si>
  <si>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</si>
  <si>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</si>
  <si>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</si>
  <si>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</si>
  <si>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</si>
  <si>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</si>
  <si>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</si>
  <si>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</si>
  <si>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</si>
  <si>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</si>
  <si>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</si>
  <si>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</si>
  <si>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</si>
  <si>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</si>
  <si>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</si>
  <si>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</si>
  <si>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</si>
  <si>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</si>
  <si>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</si>
  <si>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</si>
  <si>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</si>
  <si>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</si>
  <si>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</si>
  <si>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</si>
  <si>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</si>
  <si>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</si>
  <si>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</si>
  <si>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</si>
  <si>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</si>
  <si>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</si>
  <si>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</si>
  <si>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</si>
  <si>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</si>
  <si>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</si>
  <si>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</si>
  <si>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</si>
  <si>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</si>
  <si>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</si>
  <si>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</si>
  <si>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</si>
  <si>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</si>
  <si>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</si>
  <si>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</si>
  <si>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</si>
  <si>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</si>
  <si>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</si>
  <si>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</si>
  <si>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</si>
  <si>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</si>
  <si>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</si>
  <si>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</si>
  <si>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</si>
  <si>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</si>
  <si>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</si>
  <si>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</si>
  <si>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</si>
  <si>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</si>
  <si>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</si>
  <si>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</si>
  <si>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</si>
  <si>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</si>
  <si>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</si>
  <si>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</si>
  <si>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</si>
  <si>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</si>
  <si>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</si>
  <si>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</si>
  <si>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</si>
  <si>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</si>
  <si>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</si>
  <si>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</si>
  <si>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</si>
  <si>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</si>
  <si>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</si>
  <si>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</si>
  <si>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</si>
  <si>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</si>
  <si>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</si>
  <si>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</si>
  <si>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</si>
  <si>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</si>
  <si>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</si>
  <si>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</si>
  <si>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</si>
  <si>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</si>
  <si>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</si>
  <si>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</si>
  <si>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</si>
  <si>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</si>
  <si>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</si>
  <si>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</si>
  <si>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</si>
  <si>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</si>
  <si>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</si>
  <si>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</si>
  <si>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</si>
  <si>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</si>
  <si>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</si>
  <si>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</si>
  <si>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</si>
  <si>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</si>
  <si>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</si>
  <si>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</si>
  <si>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</si>
  <si>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</si>
  <si>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</si>
  <si>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</si>
  <si>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</si>
  <si>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</si>
  <si>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</si>
  <si>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</si>
  <si>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</si>
  <si>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</si>
  <si>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</si>
  <si>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</si>
  <si>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</si>
  <si>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</si>
  <si>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</si>
  <si>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</si>
  <si>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</si>
  <si>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</si>
  <si>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</si>
  <si>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</si>
  <si>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</si>
  <si>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</si>
  <si>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</si>
  <si>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</si>
  <si>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</si>
  <si>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</si>
  <si>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</si>
  <si>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</si>
  <si>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</si>
  <si>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</si>
  <si>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</si>
  <si>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</si>
  <si>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</si>
  <si>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</si>
  <si>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</si>
  <si>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</si>
  <si>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</si>
  <si>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</si>
  <si>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</si>
  <si>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</si>
  <si>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</si>
  <si>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</si>
  <si>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</si>
  <si>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</si>
  <si>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</si>
  <si>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</si>
  <si>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</si>
  <si>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</si>
  <si>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</si>
  <si>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</si>
  <si>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</si>
  <si>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</si>
  <si>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</si>
  <si>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</si>
  <si>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</si>
  <si>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</si>
  <si>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</si>
  <si>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</si>
  <si>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</si>
  <si>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</si>
  <si>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</si>
  <si>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</si>
  <si>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</si>
  <si>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</si>
  <si>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</si>
  <si>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</si>
  <si>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</si>
  <si>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</si>
  <si>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</si>
  <si>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</si>
  <si>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</si>
  <si>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</si>
  <si>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</si>
  <si>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</si>
  <si>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</si>
  <si>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</si>
  <si>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</si>
  <si>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</si>
  <si>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</si>
  <si>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</si>
  <si>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</si>
  <si>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</si>
  <si>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</si>
  <si>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</si>
  <si>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</si>
  <si>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</si>
  <si>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</si>
  <si>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</si>
  <si>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</si>
  <si>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</si>
  <si>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</si>
  <si>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</si>
  <si>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</si>
  <si>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</si>
  <si>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</si>
  <si>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</si>
  <si>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</si>
  <si>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</si>
  <si>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</si>
  <si>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</si>
  <si>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</si>
  <si>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</si>
  <si>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</si>
  <si>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</si>
  <si>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</si>
  <si>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</si>
  <si>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</si>
  <si>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</si>
  <si>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</si>
  <si>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</si>
  <si>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</si>
  <si>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</si>
  <si>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</si>
  <si>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</si>
  <si>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</si>
  <si>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</si>
  <si>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</si>
  <si>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</si>
  <si>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</si>
  <si>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</si>
  <si>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</si>
  <si>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</si>
  <si>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</si>
  <si>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</si>
  <si>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</si>
  <si>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</si>
  <si>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</si>
  <si>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</si>
  <si>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</si>
  <si>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</si>
  <si>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</si>
  <si>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</si>
  <si>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</si>
  <si>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</si>
  <si>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</si>
  <si>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</si>
  <si>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</si>
  <si>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</si>
  <si>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</si>
  <si>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</si>
  <si>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</si>
  <si>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</si>
  <si>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</si>
  <si>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</si>
  <si>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</si>
  <si>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</si>
  <si>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</si>
  <si>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</si>
  <si>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</si>
  <si>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</si>
  <si>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</si>
  <si>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</si>
  <si>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</si>
  <si>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</si>
  <si>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</si>
  <si>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</si>
  <si>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</si>
  <si>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</si>
  <si>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</si>
  <si>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</si>
  <si>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</si>
  <si>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</si>
  <si>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</si>
  <si>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</si>
  <si>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</si>
  <si>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</si>
  <si>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</si>
  <si>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</si>
  <si>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</si>
  <si>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</si>
  <si>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</si>
  <si>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</si>
  <si>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</si>
  <si>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</si>
  <si>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</si>
  <si>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</si>
  <si>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</si>
  <si>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</si>
  <si>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</si>
  <si>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</si>
  <si>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</si>
  <si>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</si>
  <si>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</si>
  <si>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</si>
  <si>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</si>
  <si>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</si>
  <si>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</si>
  <si>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</si>
  <si>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</si>
  <si>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</si>
  <si>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</si>
  <si>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</si>
  <si>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</si>
  <si>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</si>
  <si>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</si>
  <si>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</si>
  <si>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</si>
  <si>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</si>
  <si>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</si>
  <si>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</si>
  <si>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</si>
  <si>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</si>
  <si>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</si>
  <si>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</si>
  <si>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</si>
  <si>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</si>
  <si>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</si>
  <si>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</si>
  <si>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</si>
  <si>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</si>
  <si>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</si>
  <si>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</si>
  <si>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</si>
  <si>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</si>
  <si>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</si>
  <si>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</si>
  <si>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</si>
  <si>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</si>
  <si>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</si>
  <si>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</si>
  <si>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</si>
  <si>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</si>
  <si>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</si>
  <si>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</si>
  <si>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</si>
  <si>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</si>
  <si>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</si>
  <si>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</si>
  <si>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</si>
  <si>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</si>
  <si>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</si>
  <si>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</si>
  <si>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</si>
  <si>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</si>
  <si>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</si>
  <si>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</si>
  <si>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</si>
  <si>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</si>
  <si>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</si>
  <si>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</si>
  <si>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</si>
  <si>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</si>
  <si>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</si>
  <si>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</si>
  <si>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</si>
  <si>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</si>
  <si>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</si>
  <si>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</si>
  <si>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</si>
  <si>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</si>
  <si>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</si>
  <si>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</si>
  <si>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</si>
  <si>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</si>
  <si>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</si>
  <si>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</si>
  <si>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</si>
  <si>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</si>
  <si>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</si>
  <si>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</si>
  <si>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</si>
  <si>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</si>
  <si>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</si>
  <si>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</si>
  <si>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</si>
  <si>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</si>
  <si>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</si>
  <si>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</si>
  <si>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</si>
  <si>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</si>
  <si>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</si>
  <si>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</si>
  <si>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</si>
  <si>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</si>
  <si>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</si>
  <si>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</si>
  <si>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</si>
  <si>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</si>
  <si>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</si>
  <si>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</si>
  <si>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</si>
  <si>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</si>
  <si>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</si>
  <si>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</si>
  <si>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</si>
  <si>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</si>
  <si>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</si>
  <si>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</si>
  <si>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</si>
  <si>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</si>
  <si>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</si>
  <si>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</si>
  <si>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</si>
  <si>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</si>
  <si>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</si>
  <si>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</si>
  <si>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</si>
  <si>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</si>
  <si>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</si>
  <si>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</si>
  <si>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</si>
  <si>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</si>
  <si>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</si>
  <si>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</si>
  <si>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</si>
  <si>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</si>
  <si>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</si>
  <si>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</si>
  <si>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</si>
  <si>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</si>
  <si>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</si>
  <si>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</si>
  <si>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</si>
  <si>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</si>
  <si>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</si>
  <si>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</si>
  <si>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</si>
  <si>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</si>
  <si>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</si>
  <si>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</si>
  <si>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</si>
  <si>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</si>
  <si>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</si>
  <si>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</si>
  <si>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</si>
  <si>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</si>
  <si>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</si>
  <si>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</si>
  <si>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</si>
  <si>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</si>
  <si>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</si>
  <si>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</si>
  <si>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</si>
  <si>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</si>
  <si>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</si>
  <si>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</si>
  <si>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</si>
  <si>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</si>
  <si>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</si>
  <si>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</si>
  <si>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</si>
  <si>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</si>
  <si>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</si>
  <si>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</si>
  <si>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</si>
  <si>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</si>
  <si>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</si>
  <si>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</si>
  <si>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</si>
  <si>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</si>
  <si>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</si>
  <si>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</si>
  <si>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</si>
  <si>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</si>
  <si>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</si>
  <si>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</si>
  <si>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</si>
  <si>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</si>
  <si>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</si>
  <si>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</si>
  <si>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</si>
  <si>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</si>
  <si>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</si>
  <si>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</si>
  <si>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</si>
  <si>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</si>
  <si>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</si>
  <si>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</si>
  <si>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</si>
  <si>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</si>
  <si>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</si>
  <si>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</si>
  <si>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</si>
  <si>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</si>
  <si>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</si>
  <si>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</si>
  <si>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</si>
  <si>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</si>
  <si>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</si>
  <si>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</si>
  <si>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</si>
  <si>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</si>
  <si>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</si>
  <si>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</si>
  <si>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</si>
  <si>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</si>
  <si>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</si>
  <si>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</si>
  <si>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</si>
  <si>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</si>
  <si>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</si>
  <si>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</si>
  <si>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</si>
  <si>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</si>
  <si>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</si>
  <si>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</si>
  <si>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</si>
  <si>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</si>
  <si>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</si>
  <si>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</si>
  <si>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</si>
  <si>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</si>
  <si>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</si>
  <si>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</si>
  <si>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</si>
  <si>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</si>
  <si>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</si>
  <si>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</si>
  <si>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</si>
  <si>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</si>
  <si>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</si>
  <si>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</si>
  <si>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</si>
  <si>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</si>
  <si>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</si>
  <si>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</si>
  <si>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</si>
  <si>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</si>
  <si>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</si>
  <si>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</si>
  <si>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</si>
  <si>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</si>
  <si>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</si>
  <si>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</si>
  <si>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</si>
  <si>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</si>
  <si>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</si>
  <si>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</si>
  <si>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</si>
  <si>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</si>
  <si>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</si>
  <si>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</si>
  <si>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</si>
  <si>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</si>
  <si>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</si>
  <si>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</si>
  <si>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</si>
  <si>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</si>
  <si>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</si>
  <si>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</si>
  <si>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</si>
  <si>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</si>
  <si>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</si>
  <si>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</si>
  <si>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</si>
  <si>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</si>
  <si>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</si>
  <si>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</si>
  <si>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</si>
  <si>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</si>
  <si>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</si>
  <si>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</si>
  <si>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</si>
  <si>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</si>
  <si>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</si>
  <si>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</si>
  <si>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</si>
  <si>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</si>
  <si>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</si>
  <si>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</si>
  <si>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</si>
  <si>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</si>
  <si>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</si>
  <si>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</si>
  <si>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</si>
  <si>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</si>
  <si>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</si>
  <si>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</si>
  <si>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</si>
  <si>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</si>
  <si>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</si>
  <si>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</si>
  <si>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</si>
  <si>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</si>
  <si>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</si>
  <si>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</si>
  <si>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</si>
  <si>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</si>
  <si>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</si>
  <si>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</si>
  <si>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</si>
  <si>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</si>
  <si>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</si>
  <si>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</si>
  <si>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</si>
  <si>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</si>
  <si>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</si>
  <si>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</si>
  <si>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</si>
  <si>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</si>
  <si>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</si>
  <si>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</si>
  <si>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</si>
  <si>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</si>
  <si>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</si>
  <si>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</si>
  <si>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</si>
  <si>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</si>
  <si>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</si>
  <si>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</si>
  <si>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</si>
  <si>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</si>
  <si>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</si>
  <si>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</si>
  <si>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</si>
  <si>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</si>
  <si>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</si>
  <si>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</si>
  <si>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</si>
  <si>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</si>
  <si>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</si>
  <si>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</si>
  <si>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</si>
  <si>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</si>
  <si>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</si>
  <si>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</si>
  <si>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</si>
  <si>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</si>
  <si>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</si>
  <si>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</si>
  <si>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</si>
  <si>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</si>
  <si>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</si>
  <si>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</si>
  <si>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</si>
  <si>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</si>
  <si>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</si>
  <si>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</si>
  <si>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</si>
  <si>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</si>
  <si>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</si>
  <si>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</si>
  <si>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</si>
  <si>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</si>
  <si>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</si>
  <si>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</si>
  <si>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</si>
  <si>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</si>
  <si>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</si>
  <si>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</si>
  <si>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</si>
  <si>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</si>
  <si>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</si>
  <si>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</si>
  <si>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</si>
  <si>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</si>
  <si>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</si>
  <si>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</si>
  <si>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</si>
  <si>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</si>
  <si>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</si>
  <si>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</si>
  <si>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</si>
  <si>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</si>
  <si>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</si>
  <si>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</si>
  <si>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</si>
  <si>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</si>
  <si>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</si>
  <si>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</si>
  <si>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</si>
  <si>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</si>
  <si>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</si>
  <si>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</si>
  <si>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</si>
  <si>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</si>
  <si>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</si>
  <si>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</si>
  <si>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</si>
  <si>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</si>
  <si>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</si>
  <si>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</si>
  <si>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</si>
  <si>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</si>
  <si>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</si>
  <si>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</si>
  <si>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</si>
  <si>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</si>
  <si>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</si>
  <si>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</si>
  <si>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</si>
  <si>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</si>
  <si>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</si>
  <si>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</si>
  <si>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</si>
  <si>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</si>
  <si>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</si>
  <si>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</si>
  <si>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</si>
  <si>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</si>
  <si>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</si>
  <si>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</si>
  <si>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</si>
  <si>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</si>
  <si>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</si>
  <si>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</si>
  <si>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</si>
  <si>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</si>
  <si>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</si>
  <si>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</si>
  <si>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</si>
  <si>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</si>
  <si>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</si>
  <si>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</si>
  <si>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</si>
  <si>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</si>
  <si>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</si>
  <si>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</si>
  <si>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</si>
  <si>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</si>
  <si>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</si>
  <si>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</si>
  <si>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</si>
  <si>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</si>
  <si>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</si>
  <si>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</si>
  <si>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</si>
  <si>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</si>
  <si>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</si>
  <si>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</si>
  <si>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</si>
  <si>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</si>
  <si>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</si>
  <si>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</si>
  <si>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</si>
  <si>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</si>
  <si>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</si>
  <si>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</si>
  <si>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</si>
  <si>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</si>
  <si>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</si>
  <si>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</si>
  <si>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</si>
  <si>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</si>
  <si>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</si>
  <si>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</si>
  <si>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</si>
  <si>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</si>
  <si>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</si>
  <si>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</si>
  <si>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</si>
  <si>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</si>
  <si>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</si>
  <si>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</si>
  <si>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</si>
  <si>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</si>
  <si>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</si>
  <si>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</si>
  <si>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</si>
  <si>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</si>
  <si>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</si>
  <si>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</si>
  <si>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</si>
  <si>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</si>
  <si>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</si>
  <si>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</si>
  <si>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</si>
  <si>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</si>
  <si>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</si>
  <si>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</si>
  <si>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</si>
  <si>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</si>
  <si>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</si>
  <si>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</si>
  <si>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</si>
  <si>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</si>
  <si>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</si>
  <si>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</si>
  <si>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</si>
  <si>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</si>
  <si>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</si>
  <si>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</si>
  <si>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</si>
  <si>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</si>
  <si>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</si>
  <si>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</si>
  <si>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</si>
  <si>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</si>
  <si>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</si>
  <si>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</si>
  <si>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</si>
  <si>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</si>
  <si>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</si>
  <si>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</si>
  <si>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</si>
  <si>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</si>
  <si>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</si>
  <si>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</si>
  <si>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</si>
  <si>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</si>
  <si>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</si>
  <si>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</si>
  <si>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</si>
  <si>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</si>
  <si>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</si>
  <si>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</si>
  <si>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</si>
  <si>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</si>
  <si>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</si>
  <si>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</si>
  <si>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</si>
  <si>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</si>
  <si>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</si>
  <si>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</si>
  <si>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</si>
  <si>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</si>
  <si>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</si>
  <si>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</si>
  <si>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</si>
  <si>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</si>
  <si>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</si>
  <si>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</si>
  <si>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</si>
  <si>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</si>
  <si>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</si>
  <si>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</si>
  <si>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</si>
  <si>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</si>
  <si>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</si>
  <si>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</si>
  <si>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</si>
  <si>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</si>
  <si>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</si>
  <si>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</si>
  <si>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</si>
  <si>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</si>
  <si>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</si>
  <si>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</si>
  <si>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</si>
  <si>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</si>
  <si>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</si>
  <si>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</si>
  <si>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</si>
  <si>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</si>
  <si>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</si>
  <si>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</si>
  <si>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</si>
  <si>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</si>
  <si>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</si>
  <si>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</si>
  <si>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</si>
  <si>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</si>
  <si>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</si>
  <si>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</si>
  <si>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</si>
  <si>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</si>
  <si>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</si>
  <si>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</si>
  <si>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</si>
  <si>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</si>
  <si>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</si>
  <si>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</si>
  <si>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</si>
  <si>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</si>
  <si>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</si>
  <si>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</si>
  <si>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</si>
  <si>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</si>
  <si>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</si>
  <si>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</si>
  <si>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</si>
  <si>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</si>
  <si>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</si>
  <si>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</si>
  <si>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</si>
  <si>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</si>
  <si>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</si>
  <si>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</si>
  <si>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</si>
  <si>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</si>
  <si>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</si>
  <si>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</si>
  <si>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</si>
  <si>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</si>
  <si>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</si>
  <si>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</si>
  <si>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</si>
  <si>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</si>
  <si>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</si>
  <si>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</si>
  <si>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</si>
  <si>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</si>
  <si>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</si>
  <si>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</si>
  <si>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</si>
  <si>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</si>
  <si>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</si>
  <si>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</si>
  <si>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</si>
  <si>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</si>
  <si>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</si>
  <si>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</si>
  <si>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</si>
  <si>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</si>
  <si>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</si>
  <si>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</si>
  <si>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</si>
  <si>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</si>
  <si>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</si>
  <si>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</si>
  <si>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</si>
  <si>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</si>
  <si>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</si>
  <si>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</si>
  <si>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</si>
  <si>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</si>
  <si>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</si>
  <si>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</si>
  <si>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</si>
  <si>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</si>
  <si>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</si>
  <si>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</si>
  <si>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</si>
  <si>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</si>
  <si>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</si>
  <si>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</si>
  <si>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</si>
  <si>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</si>
  <si>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</si>
  <si>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</si>
  <si>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</si>
  <si>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</si>
  <si>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</si>
  <si>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</si>
  <si>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</si>
  <si>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</si>
  <si>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</si>
  <si>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</si>
  <si>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</si>
  <si>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</si>
  <si>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</si>
  <si>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</si>
  <si>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</si>
  <si>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</si>
  <si>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</si>
  <si>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</si>
  <si>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</si>
  <si>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</si>
  <si>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</si>
  <si>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</si>
  <si>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</si>
  <si>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</si>
  <si>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</si>
  <si>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</si>
  <si>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</si>
  <si>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</si>
  <si>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</si>
  <si>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</si>
  <si>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</si>
  <si>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</si>
  <si>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</si>
  <si>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</si>
  <si>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</si>
  <si>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</si>
  <si>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</si>
  <si>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</si>
  <si>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</si>
  <si>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</si>
  <si>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</si>
  <si>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</si>
  <si>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</si>
  <si>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</si>
  <si>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</si>
  <si>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</si>
  <si>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</si>
  <si>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</si>
  <si>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</si>
  <si>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</si>
  <si>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</si>
  <si>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</si>
  <si>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</si>
  <si>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</si>
  <si>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</si>
  <si>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</si>
  <si>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</si>
  <si>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</si>
  <si>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</si>
  <si>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</si>
  <si>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</si>
  <si>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</si>
  <si>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</si>
  <si>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</si>
  <si>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</si>
  <si>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</si>
  <si>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</si>
  <si>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</si>
  <si>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</si>
  <si>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</si>
  <si>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</si>
  <si>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</si>
  <si>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</si>
  <si>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</si>
  <si>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</si>
  <si>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</si>
  <si>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</si>
  <si>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</si>
  <si>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</si>
  <si>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</si>
  <si>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</si>
  <si>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</si>
  <si>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</si>
  <si>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</si>
  <si>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</si>
  <si>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</si>
  <si>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</si>
  <si>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</si>
  <si>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</si>
  <si>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</si>
  <si>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</si>
  <si>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</si>
  <si>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</si>
  <si>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</si>
  <si>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</si>
  <si>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</si>
  <si>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</si>
  <si>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</si>
  <si>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</si>
  <si>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</si>
  <si>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</si>
  <si>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</si>
  <si>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</si>
  <si>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</si>
  <si>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</si>
  <si>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</si>
  <si>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</si>
  <si>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</si>
  <si>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</si>
  <si>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</si>
  <si>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</si>
  <si>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</si>
  <si>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</si>
  <si>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</si>
  <si>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</si>
  <si>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</si>
  <si>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</si>
  <si>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</si>
  <si>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</si>
  <si>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</si>
  <si>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</si>
  <si>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</si>
  <si>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</si>
  <si>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</si>
  <si>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</si>
  <si>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</si>
  <si>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</si>
  <si>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</si>
  <si>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</si>
  <si>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</si>
  <si>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</si>
  <si>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</si>
  <si>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</si>
  <si>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</si>
  <si>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</si>
  <si>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</si>
  <si>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</si>
  <si>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</si>
  <si>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</si>
  <si>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</si>
  <si>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</si>
  <si>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</si>
  <si>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</si>
  <si>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</si>
  <si>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</si>
  <si>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</si>
  <si>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</si>
  <si>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</si>
  <si>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</si>
  <si>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</si>
  <si>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</si>
  <si>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</si>
  <si>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</si>
  <si>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</si>
  <si>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</si>
  <si>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</si>
  <si>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</si>
  <si>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</si>
  <si>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</si>
  <si>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</si>
  <si>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</si>
  <si>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</si>
  <si>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</si>
  <si>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</si>
  <si>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</si>
  <si>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</si>
  <si>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</si>
  <si>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</si>
  <si>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</si>
  <si>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</si>
  <si>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</si>
  <si>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</si>
  <si>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</si>
  <si>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</si>
  <si>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</si>
  <si>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</si>
  <si>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</si>
  <si>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</si>
  <si>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</si>
  <si>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</si>
  <si>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</si>
  <si>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</si>
  <si>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</si>
  <si>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</si>
  <si>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</si>
  <si>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</si>
  <si>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</si>
  <si>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</si>
  <si>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</si>
  <si>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</si>
  <si>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</si>
  <si>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</si>
  <si>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</si>
  <si>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</si>
  <si>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</si>
  <si>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</si>
  <si>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</si>
  <si>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</si>
  <si>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</si>
  <si>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</si>
  <si>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</si>
  <si>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</si>
  <si>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</si>
  <si>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</si>
  <si>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</si>
  <si>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</si>
  <si>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</si>
  <si>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</si>
  <si>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</si>
  <si>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</si>
  <si>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</si>
  <si>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</si>
  <si>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</si>
  <si>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</si>
  <si>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</si>
  <si>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</si>
  <si>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</si>
  <si>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</si>
  <si>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</si>
  <si>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</si>
  <si>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</si>
  <si>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</si>
  <si>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</si>
  <si>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</si>
  <si>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</si>
  <si>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</si>
  <si>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</si>
  <si>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</si>
  <si>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</si>
  <si>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</si>
  <si>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</si>
  <si>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</si>
  <si>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</si>
  <si>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</si>
  <si>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</si>
  <si>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</si>
  <si>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</si>
  <si>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</si>
  <si>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</si>
  <si>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</si>
  <si>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</si>
  <si>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</si>
  <si>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</si>
  <si>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</si>
  <si>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</si>
  <si>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</si>
  <si>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</si>
  <si>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</si>
  <si>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</si>
  <si>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</si>
  <si>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</si>
  <si>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</si>
  <si>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</si>
  <si>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</si>
  <si>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</si>
  <si>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</si>
  <si>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</si>
  <si>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</si>
  <si>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</si>
  <si>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</si>
  <si>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</si>
  <si>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</si>
  <si>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</si>
  <si>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</si>
  <si>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</si>
  <si>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</si>
  <si>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</si>
  <si>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</si>
  <si>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</si>
  <si>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</si>
  <si>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</si>
  <si>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</si>
  <si>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</si>
  <si>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</si>
  <si>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</si>
  <si>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</si>
  <si>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</si>
  <si>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</si>
  <si>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</si>
  <si>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</si>
  <si>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</si>
  <si>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</si>
  <si>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</si>
  <si>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</si>
  <si>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</si>
  <si>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</si>
  <si>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</si>
  <si>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</si>
  <si>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</si>
  <si>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</si>
  <si>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</si>
  <si>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</si>
  <si>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</si>
  <si>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</si>
  <si>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</si>
  <si>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</si>
  <si>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</si>
  <si>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</si>
  <si>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</si>
  <si>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</si>
  <si>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</si>
  <si>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</si>
  <si>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</si>
  <si>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</si>
  <si>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</si>
  <si>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</si>
  <si>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</si>
  <si>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</si>
  <si>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</si>
  <si>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</si>
  <si>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</si>
  <si>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</si>
  <si>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</si>
  <si>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</si>
  <si>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</si>
  <si>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</si>
  <si>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</si>
  <si>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</si>
  <si>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</si>
  <si>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</si>
  <si>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</si>
  <si>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</si>
  <si>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</si>
  <si>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</si>
  <si>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</si>
  <si>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</si>
  <si>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</si>
  <si>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</si>
  <si>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</si>
  <si>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</si>
  <si>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</si>
  <si>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</si>
  <si>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</si>
  <si>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</si>
  <si>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</si>
  <si>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</si>
  <si>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</si>
  <si>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</si>
  <si>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</si>
  <si>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</si>
  <si>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</si>
  <si>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</si>
  <si>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</si>
  <si>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</si>
  <si>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</si>
  <si>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</si>
  <si>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</si>
  <si>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</si>
  <si>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</si>
  <si>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</si>
  <si>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</si>
  <si>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</si>
  <si>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</si>
  <si>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</si>
  <si>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</si>
  <si>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</si>
  <si>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</si>
  <si>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</si>
  <si>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</si>
  <si>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</si>
  <si>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</si>
  <si>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</si>
  <si>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</si>
  <si>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</si>
  <si>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</si>
  <si>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</si>
  <si>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</si>
  <si>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</si>
  <si>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</si>
  <si>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</si>
  <si>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</si>
  <si>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</si>
  <si>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</si>
  <si>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</si>
  <si>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</si>
  <si>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</si>
  <si>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</si>
  <si>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</si>
  <si>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</si>
  <si>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</si>
  <si>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</si>
  <si>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</si>
  <si>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</si>
  <si>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</si>
  <si>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</si>
  <si>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</si>
  <si>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</si>
  <si>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</si>
  <si>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</si>
  <si>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</si>
  <si>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</si>
  <si>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</si>
  <si>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</si>
  <si>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</si>
  <si>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</si>
  <si>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</si>
  <si>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</si>
  <si>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</si>
  <si>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</si>
  <si>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</si>
  <si>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</si>
  <si>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</si>
  <si>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</si>
  <si>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</si>
  <si>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</si>
  <si>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</si>
  <si>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</si>
  <si>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</si>
  <si>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</si>
  <si>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</si>
  <si>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</si>
  <si>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</si>
  <si>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</si>
  <si>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</si>
  <si>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</si>
  <si>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</si>
  <si>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</si>
  <si>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</si>
  <si>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</si>
  <si>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</si>
  <si>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</si>
  <si>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</si>
  <si>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</si>
  <si>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</si>
  <si>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</si>
  <si>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</si>
  <si>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</si>
  <si>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</si>
  <si>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</si>
  <si>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</si>
  <si>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</si>
  <si>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</si>
  <si>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</si>
  <si>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</si>
  <si>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</si>
  <si>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</si>
  <si>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</si>
  <si>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</si>
  <si>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</si>
  <si>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</si>
  <si>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</si>
  <si>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</si>
  <si>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</si>
  <si>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</si>
  <si>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</si>
  <si>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</si>
  <si>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</si>
  <si>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</si>
  <si>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</si>
  <si>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</si>
  <si>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</si>
  <si>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</si>
  <si>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</si>
  <si>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</si>
  <si>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</si>
  <si>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</si>
  <si>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</si>
  <si>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</si>
  <si>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</si>
  <si>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</si>
  <si>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</si>
  <si>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</si>
  <si>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</si>
  <si>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</si>
  <si>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</si>
  <si>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</si>
  <si>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</si>
  <si>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</si>
  <si>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</si>
  <si>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</si>
  <si>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</si>
  <si>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</si>
  <si>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</si>
  <si>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</si>
  <si>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</si>
  <si>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</si>
  <si>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</si>
  <si>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</si>
  <si>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</si>
  <si>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</si>
  <si>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</si>
  <si>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</si>
  <si>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</si>
  <si>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</si>
  <si>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</si>
  <si>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</si>
  <si>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</si>
  <si>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</si>
  <si>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</si>
  <si>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</si>
  <si>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</si>
  <si>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</si>
  <si>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</si>
  <si>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</si>
  <si>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</si>
  <si>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</si>
  <si>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</si>
  <si>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</si>
  <si>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</si>
  <si>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</si>
  <si>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</si>
  <si>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</si>
  <si>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</si>
  <si>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</si>
  <si>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</si>
  <si>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</si>
  <si>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</si>
  <si>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</si>
  <si>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</si>
  <si>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</si>
  <si>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</si>
  <si>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</si>
  <si>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</si>
  <si>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</si>
  <si>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</si>
  <si>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</si>
  <si>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</si>
  <si>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</si>
  <si>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</si>
  <si>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</si>
  <si>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</si>
  <si>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</si>
  <si>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</si>
  <si>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</si>
  <si>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</si>
  <si>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</si>
  <si>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</si>
  <si>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</si>
  <si>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</si>
  <si>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</si>
  <si>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</si>
  <si>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</si>
  <si>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</si>
  <si>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</si>
  <si>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</si>
  <si>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</si>
  <si>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</si>
  <si>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</si>
  <si>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</si>
  <si>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</si>
  <si>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</si>
  <si>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</si>
  <si>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</si>
  <si>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</si>
  <si>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</si>
  <si>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</si>
  <si>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</si>
  <si>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</si>
  <si>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</si>
  <si>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</si>
  <si>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</si>
  <si>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</si>
  <si>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</si>
  <si>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</si>
  <si>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</si>
  <si>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</si>
  <si>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</si>
  <si>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</si>
  <si>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</si>
  <si>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</si>
  <si>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</si>
  <si>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</si>
  <si>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</si>
  <si>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</si>
  <si>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</si>
  <si>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</si>
  <si>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</si>
  <si>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</si>
  <si>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</si>
  <si>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</si>
  <si>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</si>
  <si>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</si>
  <si>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</si>
  <si>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</si>
  <si>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</si>
  <si>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</si>
  <si>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</si>
  <si>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</si>
  <si>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</si>
  <si>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</si>
  <si>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</si>
  <si>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</si>
  <si>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</si>
  <si>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</si>
  <si>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</si>
  <si>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</si>
  <si>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</si>
  <si>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</si>
  <si>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</si>
  <si>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</si>
  <si>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</si>
  <si>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</si>
  <si>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</si>
  <si>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</si>
  <si>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</si>
  <si>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</si>
  <si>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</si>
  <si>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</si>
  <si>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</si>
  <si>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</si>
  <si>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</si>
  <si>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</si>
  <si>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</si>
  <si>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</si>
  <si>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</si>
  <si>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</si>
  <si>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</si>
  <si>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</si>
  <si>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</si>
  <si>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</si>
  <si>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</si>
  <si>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</si>
  <si>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</si>
  <si>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</si>
  <si>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</si>
  <si>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</si>
  <si>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</si>
  <si>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</si>
  <si>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</si>
  <si>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</si>
  <si>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</si>
  <si>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</si>
  <si>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</si>
  <si>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</si>
  <si>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</si>
  <si>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</si>
  <si>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</si>
  <si>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</si>
  <si>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</si>
  <si>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</si>
  <si>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</si>
  <si>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</si>
  <si>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</si>
  <si>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</si>
  <si>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</si>
  <si>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</si>
  <si>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</si>
  <si>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</si>
  <si>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</si>
  <si>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</si>
  <si>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</si>
  <si>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</si>
  <si>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</si>
  <si>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</si>
  <si>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</si>
  <si>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</si>
  <si>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</si>
  <si>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</si>
  <si>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</si>
  <si>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</si>
  <si>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</si>
  <si>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</si>
  <si>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</si>
  <si>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</si>
  <si>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</si>
  <si>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</si>
  <si>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</si>
  <si>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</si>
  <si>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</si>
  <si>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</si>
  <si>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</si>
  <si>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</si>
  <si>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</si>
  <si>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</si>
  <si>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</si>
  <si>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</si>
  <si>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</si>
  <si>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</si>
  <si>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</si>
  <si>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</si>
  <si>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</si>
  <si>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</si>
  <si>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</si>
  <si>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</si>
  <si>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</si>
  <si>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</si>
  <si>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</si>
  <si>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</si>
  <si>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</si>
  <si>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</si>
  <si>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</si>
  <si>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</si>
  <si>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</si>
  <si>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</si>
  <si>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</si>
  <si>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</si>
  <si>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</si>
  <si>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</si>
  <si>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</si>
  <si>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</si>
  <si>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</si>
  <si>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</si>
  <si>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</si>
  <si>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</si>
  <si>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</si>
  <si>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</si>
  <si>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</si>
  <si>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</si>
  <si>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</si>
  <si>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</si>
  <si>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</si>
  <si>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</si>
  <si>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</si>
  <si>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</si>
  <si>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</si>
  <si>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</si>
  <si>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</si>
  <si>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</si>
  <si>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</si>
  <si>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</si>
  <si>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</si>
  <si>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</si>
  <si>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</si>
  <si>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</si>
  <si>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</si>
  <si>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</si>
  <si>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</si>
  <si>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</si>
  <si>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</si>
  <si>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</si>
  <si>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</si>
  <si>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</si>
  <si>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</si>
  <si>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</si>
  <si>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</si>
  <si>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</si>
  <si>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</si>
  <si>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</si>
  <si>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</si>
  <si>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</si>
  <si>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</si>
  <si>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</si>
  <si>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</si>
  <si>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</si>
  <si>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</si>
  <si>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</si>
  <si>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</si>
  <si>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</si>
  <si>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</si>
  <si>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</si>
  <si>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</si>
  <si>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</si>
  <si>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</si>
  <si>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</si>
  <si>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</si>
  <si>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</si>
  <si>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</si>
  <si>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</si>
  <si>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</si>
  <si>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</si>
  <si>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</si>
  <si>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</si>
  <si>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</si>
  <si>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</si>
  <si>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</si>
  <si>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</si>
  <si>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</si>
  <si>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</si>
  <si>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</si>
  <si>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</si>
  <si>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</si>
  <si>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</si>
  <si>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</si>
  <si>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</si>
  <si>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</si>
  <si>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</si>
  <si>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</si>
  <si>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</si>
  <si>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</si>
  <si>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</si>
  <si>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</si>
  <si>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</si>
  <si>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</si>
  <si>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</si>
  <si>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</si>
  <si>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</si>
  <si>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</si>
  <si>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</si>
  <si>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</si>
  <si>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</si>
  <si>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</si>
  <si>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</si>
  <si>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</si>
  <si>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</si>
  <si>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</si>
  <si>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</si>
  <si>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</si>
  <si>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</si>
  <si>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</si>
  <si>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</si>
  <si>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</si>
  <si>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</si>
  <si>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</si>
  <si>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</si>
  <si>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</si>
  <si>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</si>
  <si>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</si>
  <si>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</si>
  <si>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</si>
  <si>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</si>
  <si>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</si>
  <si>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</si>
  <si>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</si>
  <si>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</si>
  <si>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</si>
  <si>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</si>
  <si>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</si>
  <si>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</si>
  <si>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</si>
  <si>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</si>
  <si>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</si>
  <si>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</si>
  <si>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</si>
  <si>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</si>
  <si>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</si>
  <si>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</si>
  <si>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</si>
  <si>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</si>
  <si>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</si>
  <si>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</si>
  <si>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</si>
  <si>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</si>
  <si>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</si>
  <si>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</si>
  <si>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</si>
  <si>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</si>
  <si>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</si>
  <si>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</si>
  <si>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</si>
  <si>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</si>
  <si>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</si>
  <si>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</si>
  <si>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</si>
  <si>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</si>
  <si>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</si>
  <si>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</si>
  <si>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</si>
  <si>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</si>
  <si>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</si>
  <si>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</si>
  <si>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</si>
  <si>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</si>
  <si>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</si>
  <si>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</si>
  <si>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</si>
  <si>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</si>
  <si>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</si>
  <si>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</si>
  <si>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</si>
  <si>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</si>
  <si>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</si>
  <si>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</si>
  <si>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</si>
  <si>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</si>
  <si>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</si>
  <si>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</si>
  <si>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</si>
  <si>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</si>
  <si>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</si>
  <si>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</si>
  <si>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</si>
  <si>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</si>
  <si>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</si>
  <si>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</si>
  <si>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</si>
  <si>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</si>
  <si>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</si>
  <si>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</si>
  <si>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</si>
  <si>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</si>
  <si>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</si>
  <si>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</si>
  <si>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</si>
  <si>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</si>
  <si>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</si>
  <si>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</si>
  <si>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</si>
  <si>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</si>
  <si>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</si>
  <si>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</si>
  <si>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</si>
  <si>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</si>
  <si>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</si>
  <si>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</si>
  <si>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</si>
  <si>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</si>
  <si>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</si>
  <si>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</si>
  <si>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</si>
  <si>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</si>
  <si>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</si>
  <si>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</si>
  <si>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</si>
  <si>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</si>
  <si>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</si>
  <si>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</si>
  <si>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</si>
  <si>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</si>
  <si>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</si>
  <si>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</si>
  <si>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</si>
  <si>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</si>
  <si>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</si>
  <si>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</si>
  <si>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</si>
  <si>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</si>
  <si>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</si>
  <si>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</si>
  <si>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</si>
  <si>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</si>
  <si>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</si>
  <si>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</si>
  <si>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</si>
  <si>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</si>
  <si>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</si>
  <si>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</si>
  <si>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</si>
  <si>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</si>
  <si>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</si>
  <si>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</si>
  <si>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</si>
  <si>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</si>
  <si>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</si>
  <si>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</si>
  <si>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</si>
  <si>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</si>
  <si>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</si>
  <si>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</si>
  <si>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</si>
  <si>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</si>
  <si>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</si>
  <si>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</si>
  <si>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</si>
  <si>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</si>
  <si>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</si>
  <si>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</si>
  <si>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</si>
  <si>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</si>
  <si>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</si>
  <si>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</si>
  <si>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</si>
  <si>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</si>
  <si>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</si>
  <si>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</si>
  <si>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</si>
  <si>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</si>
  <si>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</si>
  <si>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</si>
  <si>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</si>
  <si>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</si>
  <si>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</si>
  <si>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</si>
  <si>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</si>
  <si>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</si>
  <si>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</si>
  <si>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</si>
  <si>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</si>
  <si>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</si>
  <si>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</si>
  <si>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</si>
  <si>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</si>
  <si>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</si>
  <si>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</si>
  <si>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</si>
  <si>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</si>
  <si>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</si>
  <si>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</si>
  <si>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</si>
  <si>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</si>
  <si>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</si>
  <si>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</si>
  <si>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</si>
  <si>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</si>
  <si>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</si>
  <si>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</si>
  <si>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</si>
  <si>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</si>
  <si>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</si>
  <si>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</si>
  <si>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</si>
  <si>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</si>
  <si>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</si>
  <si>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</si>
  <si>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</si>
  <si>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</si>
  <si>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</si>
  <si>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</si>
  <si>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</si>
  <si>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</si>
  <si>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</si>
  <si>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</si>
  <si>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</si>
  <si>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</si>
  <si>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</si>
  <si>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</si>
  <si>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</si>
  <si>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</si>
  <si>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</si>
  <si>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</si>
  <si>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</si>
  <si>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</si>
  <si>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</si>
  <si>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</si>
  <si>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</si>
  <si>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</si>
  <si>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</si>
  <si>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</si>
  <si>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</si>
  <si>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</si>
  <si>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</si>
  <si>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</si>
  <si>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</si>
  <si>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</si>
  <si>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</si>
  <si>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</si>
  <si>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</si>
  <si>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</si>
  <si>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</si>
  <si>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</si>
  <si>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</si>
  <si>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</si>
  <si>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</si>
  <si>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</si>
  <si>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</si>
  <si>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</si>
  <si>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</si>
  <si>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</si>
  <si>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</si>
  <si>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</si>
  <si>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</si>
  <si>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</si>
  <si>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</si>
  <si>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</si>
  <si>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</si>
  <si>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</si>
  <si>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</si>
  <si>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</si>
  <si>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</si>
  <si>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</si>
  <si>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</si>
  <si>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</si>
  <si>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</si>
  <si>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</si>
  <si>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</si>
  <si>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</si>
  <si>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</si>
  <si>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</si>
  <si>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</si>
  <si>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</si>
  <si>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</si>
  <si>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</si>
  <si>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</si>
  <si>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</si>
  <si>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</si>
  <si>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</si>
  <si>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</si>
  <si>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</si>
  <si>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</si>
  <si>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</si>
  <si>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</si>
  <si>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</si>
  <si>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</si>
  <si>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</si>
  <si>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</si>
  <si>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</si>
  <si>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</si>
  <si>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</si>
  <si>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</si>
  <si>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</si>
  <si>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</si>
  <si>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</si>
  <si>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</si>
  <si>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</si>
  <si>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</si>
  <si>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</si>
  <si>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</si>
  <si>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</si>
  <si>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</si>
  <si>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</si>
  <si>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</si>
  <si>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</si>
  <si>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</si>
  <si>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</si>
  <si>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</si>
  <si>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</si>
  <si>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</si>
  <si>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</si>
  <si>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</si>
  <si>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</si>
  <si>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</si>
  <si>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</si>
  <si>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</si>
  <si>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</si>
  <si>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</si>
  <si>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</si>
  <si>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</si>
  <si>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</si>
  <si>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</si>
  <si>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</si>
  <si>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</si>
  <si>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</si>
  <si>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</si>
  <si>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</si>
  <si>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</si>
  <si>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</si>
  <si>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</si>
  <si>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</si>
  <si>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</si>
  <si>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</si>
  <si>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</si>
  <si>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</si>
  <si>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</si>
  <si>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</si>
  <si>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</si>
  <si>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</si>
  <si>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</si>
  <si>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</si>
  <si>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</si>
  <si>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</si>
  <si>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</si>
  <si>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</si>
  <si>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</si>
  <si>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</si>
  <si>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</si>
  <si>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</si>
  <si>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</si>
  <si>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</si>
  <si>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</si>
  <si>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</si>
  <si>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</si>
  <si>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</si>
  <si>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</si>
  <si>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</si>
  <si>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</si>
  <si>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</si>
  <si>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</si>
  <si>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</si>
  <si>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</si>
  <si>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</si>
  <si>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</si>
  <si>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</si>
  <si>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</si>
  <si>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</si>
  <si>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</si>
  <si>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</si>
  <si>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</si>
  <si>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</si>
  <si>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</si>
  <si>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</si>
  <si>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</si>
  <si>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</si>
  <si>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</si>
  <si>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</si>
  <si>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</si>
  <si>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</si>
  <si>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</si>
  <si>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</si>
  <si>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</si>
  <si>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</si>
  <si>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</si>
  <si>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</si>
  <si>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</si>
  <si>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</si>
  <si>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</si>
  <si>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</si>
  <si>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</si>
  <si>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</si>
  <si>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</si>
  <si>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</si>
  <si>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</si>
  <si>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</si>
  <si>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</si>
  <si>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</si>
  <si>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</si>
  <si>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</si>
  <si>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</si>
  <si>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</si>
  <si>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</si>
  <si>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</si>
  <si>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</si>
  <si>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</si>
  <si>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</si>
  <si>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</si>
  <si>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</si>
  <si>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</si>
  <si>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</si>
  <si>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</si>
  <si>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</si>
  <si>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</si>
  <si>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</si>
  <si>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</si>
  <si>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</si>
  <si>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</si>
  <si>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</si>
  <si>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</si>
  <si>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</si>
  <si>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</si>
  <si>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</si>
  <si>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</si>
  <si>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</si>
  <si>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</si>
  <si>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</si>
  <si>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</si>
  <si>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</si>
  <si>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</si>
  <si>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</si>
  <si>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</si>
  <si>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</si>
  <si>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</si>
  <si>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</si>
  <si>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</si>
  <si>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</si>
  <si>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</si>
  <si>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</si>
  <si>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</si>
  <si>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</si>
  <si>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</si>
  <si>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</si>
  <si>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</si>
  <si>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</si>
  <si>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</si>
  <si>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</si>
  <si>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</si>
  <si>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</si>
  <si>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</si>
  <si>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</si>
  <si>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</si>
  <si>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</si>
  <si>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</si>
  <si>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</si>
  <si>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</si>
  <si>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</si>
  <si>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</si>
  <si>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</si>
  <si>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</si>
  <si>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</si>
  <si>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</si>
  <si>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</si>
  <si>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</si>
  <si>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</si>
  <si>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</si>
  <si>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</si>
  <si>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</si>
  <si>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</si>
  <si>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</si>
  <si>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</si>
  <si>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</si>
  <si>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</si>
  <si>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</si>
  <si>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</si>
  <si>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</si>
  <si>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</si>
  <si>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</si>
  <si>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</si>
  <si>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</si>
  <si>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</si>
  <si>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</si>
  <si>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</si>
  <si>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</si>
  <si>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</si>
  <si>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</si>
  <si>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</si>
  <si>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</si>
  <si>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</si>
  <si>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</si>
  <si>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</si>
  <si>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</si>
  <si>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</si>
  <si>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</si>
  <si>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</si>
  <si>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</si>
  <si>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</si>
  <si>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</si>
  <si>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</si>
  <si>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</si>
  <si>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</si>
  <si>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</si>
  <si>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</si>
  <si>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</si>
  <si>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</si>
  <si>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</si>
  <si>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</si>
  <si>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</si>
  <si>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</si>
  <si>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</si>
  <si>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</si>
  <si>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</si>
  <si>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</si>
  <si>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</si>
  <si>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</si>
  <si>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</si>
  <si>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</si>
  <si>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</si>
  <si>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</si>
  <si>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</si>
  <si>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</si>
  <si>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</si>
  <si>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</si>
  <si>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</si>
  <si>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</si>
  <si>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</si>
  <si>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</si>
  <si>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</si>
  <si>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</si>
  <si>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</si>
  <si>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</si>
  <si>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</si>
  <si>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</si>
  <si>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</si>
  <si>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</si>
  <si>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</si>
  <si>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</si>
  <si>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</si>
  <si>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</si>
  <si>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</si>
  <si>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</si>
  <si>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</si>
  <si>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</si>
  <si>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</si>
  <si>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</si>
  <si>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</si>
  <si>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</si>
  <si>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</si>
  <si>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</si>
  <si>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</si>
  <si>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</si>
  <si>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</si>
  <si>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</si>
  <si>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</si>
  <si>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</si>
  <si>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</si>
  <si>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</si>
  <si>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</si>
  <si>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</si>
  <si>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</si>
  <si>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</si>
  <si>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</si>
  <si>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</si>
  <si>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</si>
  <si>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</si>
  <si>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</si>
  <si>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</si>
  <si>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</si>
  <si>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</si>
  <si>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</si>
  <si>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</si>
  <si>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</si>
  <si>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</si>
  <si>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</si>
  <si>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</si>
  <si>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</si>
  <si>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</si>
  <si>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</si>
  <si>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</si>
  <si>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</si>
  <si>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</si>
  <si>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</si>
  <si>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</si>
  <si>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</si>
  <si>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</si>
  <si>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</si>
  <si>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</si>
  <si>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</si>
  <si>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</si>
  <si>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</si>
  <si>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</si>
  <si>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</si>
  <si>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</si>
  <si>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</si>
  <si>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</si>
  <si>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</si>
  <si>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</si>
  <si>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</si>
  <si>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</si>
  <si>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</si>
  <si>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</si>
  <si>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</si>
  <si>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</si>
  <si>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</si>
  <si>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</si>
  <si>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</si>
  <si>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</si>
  <si>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</si>
  <si>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</si>
  <si>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</si>
  <si>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</si>
  <si>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</si>
  <si>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</si>
  <si>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</si>
  <si>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</si>
  <si>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</si>
  <si>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</si>
  <si>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</si>
  <si>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</si>
  <si>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</si>
  <si>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</si>
  <si>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</si>
  <si>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</si>
  <si>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</si>
  <si>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</si>
  <si>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</si>
  <si>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</si>
  <si>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</si>
  <si>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</si>
  <si>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</si>
  <si>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</si>
  <si>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</si>
  <si>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</si>
  <si>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</si>
  <si>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</si>
  <si>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</si>
  <si>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</si>
  <si>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</si>
  <si>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</si>
  <si>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</si>
  <si>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</si>
  <si>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</si>
  <si>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</si>
  <si>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</si>
  <si>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</si>
  <si>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</si>
  <si>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</si>
  <si>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</si>
  <si>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</si>
  <si>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</si>
  <si>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</si>
  <si>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</si>
  <si>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</si>
  <si>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</si>
  <si>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</si>
  <si>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</si>
  <si>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</si>
  <si>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</si>
  <si>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</si>
  <si>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</si>
  <si>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</si>
  <si>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</si>
  <si>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</si>
  <si>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</si>
  <si>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</si>
  <si>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</si>
  <si>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</si>
  <si>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</si>
  <si>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</si>
  <si>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</si>
  <si>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</si>
  <si>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</si>
  <si>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</si>
  <si>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</si>
  <si>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</si>
  <si>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</si>
  <si>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</si>
  <si>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</si>
  <si>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</si>
  <si>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</si>
  <si>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</si>
  <si>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</si>
  <si>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</si>
  <si>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</si>
  <si>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</si>
  <si>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</si>
  <si>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</si>
  <si>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</si>
  <si>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</si>
  <si>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</si>
  <si>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</si>
  <si>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</si>
  <si>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</si>
  <si>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</si>
  <si>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</si>
  <si>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</si>
  <si>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</si>
  <si>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</si>
  <si>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</si>
  <si>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</si>
  <si>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</si>
  <si>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</si>
  <si>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</si>
  <si>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</si>
  <si>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</si>
  <si>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</si>
  <si>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</si>
  <si>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</si>
  <si>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</si>
  <si>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</si>
  <si>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</si>
  <si>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</si>
  <si>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</si>
  <si>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</si>
  <si>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</si>
  <si>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</si>
  <si>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</si>
  <si>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</si>
  <si>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</si>
  <si>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</si>
  <si>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</si>
  <si>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</si>
  <si>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</si>
  <si>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</si>
  <si>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</si>
  <si>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</si>
  <si>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</si>
  <si>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</si>
  <si>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</si>
  <si>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</si>
  <si>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</si>
  <si>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</si>
  <si>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</si>
  <si>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</si>
  <si>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</si>
  <si>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</si>
  <si>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</si>
  <si>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</si>
  <si>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</si>
  <si>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</si>
  <si>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</si>
  <si>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</si>
  <si>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</si>
  <si>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</si>
  <si>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</si>
  <si>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</si>
  <si>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</si>
  <si>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</si>
  <si>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</si>
  <si>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</si>
  <si>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</si>
  <si>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</si>
  <si>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</si>
  <si>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</si>
  <si>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</si>
  <si>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</si>
  <si>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</si>
  <si>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</si>
  <si>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</si>
  <si>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</si>
  <si>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</si>
  <si>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</si>
  <si>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</si>
  <si>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</si>
  <si>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</si>
  <si>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</si>
  <si>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</si>
  <si>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</si>
  <si>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</si>
  <si>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</si>
  <si>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</si>
  <si>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</si>
  <si>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</si>
  <si>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</si>
  <si>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</si>
  <si>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</si>
  <si>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</si>
  <si>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</si>
  <si>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</si>
  <si>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</si>
  <si>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</si>
  <si>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</si>
  <si>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</si>
  <si>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</si>
  <si>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</si>
  <si>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</si>
  <si>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</si>
  <si>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</si>
  <si>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</si>
  <si>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</si>
  <si>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</si>
  <si>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</si>
  <si>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</si>
  <si>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</si>
  <si>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</si>
  <si>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</si>
  <si>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</si>
  <si>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</si>
  <si>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</si>
  <si>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</si>
  <si>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</si>
  <si>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</si>
  <si>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</si>
  <si>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</si>
  <si>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</si>
  <si>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</si>
  <si>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</si>
  <si>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</si>
  <si>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</si>
  <si>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</si>
  <si>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</si>
  <si>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</si>
  <si>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</si>
  <si>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</si>
  <si>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</si>
  <si>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</si>
  <si>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</si>
  <si>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</si>
  <si>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</si>
  <si>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</si>
  <si>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</si>
  <si>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</si>
  <si>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</si>
  <si>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</si>
  <si>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</si>
  <si>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</si>
  <si>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</si>
  <si>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</si>
  <si>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</si>
  <si>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</si>
  <si>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</si>
  <si>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</si>
  <si>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</si>
  <si>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</si>
  <si>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</si>
  <si>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</si>
  <si>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</si>
  <si>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</si>
  <si>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</si>
  <si>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</si>
  <si>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</si>
  <si>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</si>
  <si>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</si>
  <si>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</si>
  <si>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</si>
  <si>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</si>
  <si>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</si>
  <si>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</si>
  <si>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</si>
  <si>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</si>
  <si>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</si>
  <si>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</si>
  <si>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</si>
  <si>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</si>
  <si>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</si>
  <si>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</si>
  <si>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</si>
  <si>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</si>
  <si>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</si>
  <si>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</si>
  <si>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</si>
  <si>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</si>
  <si>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</si>
  <si>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</si>
  <si>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</si>
  <si>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</si>
  <si>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</si>
  <si>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</si>
  <si>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</si>
  <si>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</si>
  <si>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</si>
  <si>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</si>
  <si>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</si>
  <si>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</si>
  <si>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</si>
  <si>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</si>
  <si>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</si>
  <si>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</si>
  <si>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</si>
  <si>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</si>
  <si>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</si>
  <si>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</si>
  <si>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</si>
  <si>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</si>
  <si>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</si>
  <si>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</si>
  <si>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</si>
  <si>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</si>
  <si>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</si>
  <si>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</si>
  <si>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</si>
  <si>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</si>
  <si>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</si>
  <si>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</si>
  <si>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</si>
  <si>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</si>
  <si>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</si>
  <si>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</si>
  <si>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</si>
  <si>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</si>
  <si>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</si>
  <si>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</si>
  <si>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</si>
  <si>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</si>
  <si>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</si>
  <si>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</si>
  <si>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</si>
  <si>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</si>
  <si>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</si>
  <si>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</si>
  <si>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</si>
  <si>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</si>
  <si>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</si>
  <si>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</si>
  <si>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</si>
  <si>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</si>
  <si>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</si>
  <si>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</si>
  <si>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</si>
  <si>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</si>
  <si>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</si>
  <si>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</si>
  <si>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</si>
  <si>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</si>
  <si>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</si>
  <si>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</si>
  <si>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</si>
  <si>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</si>
  <si>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</si>
  <si>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</si>
  <si>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</si>
  <si>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</si>
  <si>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</si>
  <si>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</si>
  <si>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</si>
  <si>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</si>
  <si>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</si>
  <si>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</si>
  <si>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</si>
  <si>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</si>
  <si>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</si>
  <si>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</si>
  <si>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</si>
  <si>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</si>
  <si>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</si>
  <si>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</si>
  <si>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</si>
  <si>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</si>
  <si>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</si>
  <si>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</si>
  <si>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</si>
  <si>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</si>
  <si>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</si>
  <si>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</si>
  <si>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</si>
  <si>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</si>
  <si>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</si>
  <si>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</si>
  <si>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</si>
  <si>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</si>
  <si>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</si>
  <si>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</si>
  <si>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</si>
  <si>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</si>
  <si>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</si>
  <si>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</si>
  <si>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</si>
  <si>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</si>
  <si>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</si>
  <si>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</si>
  <si>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</si>
  <si>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</si>
  <si>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</si>
  <si>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</si>
  <si>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</si>
  <si>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</si>
  <si>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</si>
  <si>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</si>
  <si>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</si>
  <si>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</si>
  <si>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</si>
  <si>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</si>
  <si>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</si>
  <si>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</si>
  <si>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</si>
  <si>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</si>
  <si>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</si>
  <si>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</si>
  <si>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</si>
  <si>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</si>
  <si>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</si>
  <si>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</si>
  <si>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</si>
  <si>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</si>
  <si>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</si>
  <si>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</si>
  <si>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</si>
  <si>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</si>
  <si>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</si>
  <si>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</si>
  <si>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</si>
  <si>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</si>
  <si>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</si>
  <si>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</si>
  <si>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</si>
  <si>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</si>
  <si>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</si>
  <si>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</si>
  <si>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</si>
  <si>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</si>
  <si>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</si>
  <si>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</si>
  <si>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</si>
  <si>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</si>
  <si>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</si>
  <si>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</si>
  <si>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</si>
  <si>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</si>
  <si>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</si>
  <si>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</si>
  <si>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</si>
  <si>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</si>
  <si>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</si>
  <si>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</si>
  <si>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</si>
  <si>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</si>
  <si>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</si>
  <si>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</si>
  <si>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</si>
  <si>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</si>
  <si>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</si>
  <si>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</si>
  <si>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</si>
  <si>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</si>
  <si>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</si>
  <si>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</si>
  <si>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</si>
  <si>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</si>
  <si>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</si>
  <si>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</si>
  <si>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</si>
  <si>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</si>
  <si>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</si>
  <si>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</si>
  <si>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</si>
  <si>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</si>
  <si>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</si>
  <si>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</si>
  <si>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</si>
  <si>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</si>
  <si>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</si>
  <si>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</si>
  <si>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</si>
  <si>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</si>
  <si>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</si>
  <si>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</si>
  <si>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</si>
  <si>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</si>
  <si>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</si>
  <si>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</si>
  <si>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</si>
  <si>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</si>
  <si>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</si>
  <si>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</si>
  <si>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</si>
  <si>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</si>
  <si>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</si>
  <si>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</si>
  <si>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</si>
  <si>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</si>
  <si>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</si>
  <si>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</si>
  <si>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</si>
  <si>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</si>
  <si>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</si>
  <si>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</si>
  <si>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</si>
  <si>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</si>
  <si>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</si>
  <si>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</si>
  <si>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</si>
  <si>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</si>
  <si>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</si>
  <si>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</si>
  <si>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</si>
  <si>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</si>
  <si>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</si>
  <si>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</si>
  <si>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</si>
  <si>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</si>
  <si>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</si>
  <si>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</si>
  <si>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</si>
  <si>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</si>
  <si>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</si>
  <si>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</si>
  <si>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</si>
  <si>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</si>
  <si>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</si>
  <si>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</si>
  <si>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</si>
  <si>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</si>
  <si>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</si>
  <si>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</si>
  <si>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</si>
  <si>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</si>
  <si>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</si>
  <si>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</si>
  <si>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</si>
  <si>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</si>
  <si>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</si>
  <si>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</si>
  <si>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</si>
  <si>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</si>
  <si>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</si>
  <si>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</si>
  <si>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</si>
  <si>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</si>
  <si>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</si>
  <si>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</si>
  <si>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</si>
  <si>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</si>
  <si>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</si>
  <si>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</si>
  <si>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</si>
  <si>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</si>
  <si>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</si>
  <si>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</si>
  <si>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</si>
  <si>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</si>
  <si>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</si>
  <si>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</si>
  <si>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</si>
  <si>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</si>
  <si>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</si>
  <si>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</si>
  <si>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</si>
  <si>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</si>
  <si>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</si>
  <si>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</si>
  <si>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</si>
  <si>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</si>
  <si>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</si>
  <si>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</si>
  <si>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</si>
  <si>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</si>
  <si>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</si>
  <si>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</si>
  <si>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</si>
  <si>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</si>
  <si>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</si>
  <si>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</si>
  <si>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</si>
  <si>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</si>
  <si>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</si>
  <si>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</si>
  <si>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</si>
  <si>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</si>
  <si>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</si>
  <si>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</si>
  <si>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</si>
  <si>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</si>
  <si>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</si>
  <si>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</si>
  <si>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</si>
  <si>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</si>
  <si>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</si>
  <si>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</si>
  <si>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</si>
  <si>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</si>
  <si>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</si>
  <si>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</si>
  <si>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</si>
  <si>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</si>
  <si>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</si>
  <si>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</si>
  <si>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</si>
  <si>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</si>
  <si>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</si>
  <si>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</si>
  <si>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</si>
  <si>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</si>
  <si>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</si>
  <si>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</si>
  <si>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</si>
  <si>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</si>
  <si>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</si>
  <si>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</si>
  <si>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</si>
  <si>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</si>
  <si>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</si>
  <si>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</si>
  <si>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</si>
  <si>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</si>
  <si>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</si>
  <si>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</si>
  <si>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</si>
  <si>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</si>
  <si>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</si>
  <si>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</si>
  <si>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</si>
  <si>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</si>
  <si>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</si>
  <si>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</si>
  <si>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</si>
  <si>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</si>
  <si>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</si>
  <si>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</si>
  <si>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</si>
  <si>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</si>
  <si>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</si>
  <si>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</si>
  <si>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</si>
  <si>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</si>
  <si>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</si>
  <si>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</si>
  <si>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</si>
  <si>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</si>
  <si>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</si>
  <si>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</si>
  <si>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</si>
  <si>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</si>
  <si>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</si>
  <si>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</si>
  <si>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</si>
  <si>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</si>
  <si>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</si>
  <si>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</si>
  <si>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</si>
  <si>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</si>
  <si>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</si>
  <si>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</si>
  <si>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</si>
  <si>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</si>
  <si>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</si>
  <si>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</si>
  <si>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</si>
  <si>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</si>
  <si>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</si>
  <si>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</si>
  <si>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</si>
  <si>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</si>
  <si>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</si>
  <si>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</si>
  <si>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</si>
  <si>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</si>
  <si>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</si>
  <si>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</si>
  <si>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</si>
  <si>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</si>
  <si>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</si>
  <si>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</si>
  <si>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</si>
  <si>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</si>
  <si>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</si>
  <si>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</si>
  <si>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</si>
  <si>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</si>
  <si>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</si>
  <si>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</si>
  <si>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</si>
  <si>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</si>
  <si>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</si>
  <si>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</si>
  <si>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</si>
  <si>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</si>
  <si>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</si>
  <si>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</si>
  <si>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</si>
  <si>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</si>
  <si>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</si>
  <si>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</si>
  <si>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</si>
  <si>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</si>
  <si>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</si>
  <si>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</si>
  <si>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</si>
  <si>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</si>
  <si>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</si>
  <si>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</si>
  <si>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</si>
  <si>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</si>
  <si>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</si>
  <si>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</si>
  <si>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</si>
  <si>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</si>
  <si>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</si>
  <si>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</si>
  <si>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</si>
  <si>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</si>
  <si>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</si>
  <si>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</si>
  <si>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</si>
  <si>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</si>
  <si>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</si>
  <si>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</si>
  <si>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</si>
  <si>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</si>
  <si>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</si>
  <si>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</si>
  <si>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</si>
  <si>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</si>
  <si>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</si>
  <si>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</si>
  <si>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</si>
  <si>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</si>
  <si>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</si>
  <si>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</si>
  <si>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</si>
  <si>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</si>
  <si>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</si>
  <si>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</si>
  <si>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</si>
  <si>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</si>
  <si>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</si>
  <si>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</si>
  <si>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</si>
  <si>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</si>
  <si>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</si>
  <si>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</si>
  <si>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</si>
  <si>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</si>
  <si>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</si>
  <si>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</si>
  <si>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</si>
  <si>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</si>
  <si>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</si>
  <si>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</si>
  <si>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</si>
  <si>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</si>
  <si>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</si>
  <si>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</si>
  <si>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</si>
  <si>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</si>
  <si>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</si>
  <si>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</si>
  <si>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</si>
  <si>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</si>
  <si>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</si>
  <si>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</si>
  <si>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</si>
  <si>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</si>
  <si>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</si>
  <si>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</si>
  <si>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</si>
  <si>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</si>
  <si>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</si>
  <si>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</si>
  <si>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</si>
  <si>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</si>
  <si>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</si>
  <si>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</si>
  <si>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</si>
  <si>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</si>
  <si>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</si>
  <si>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</si>
  <si>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</si>
  <si>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</si>
  <si>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</si>
  <si>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</si>
  <si>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</si>
  <si>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</si>
  <si>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</si>
  <si>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</si>
  <si>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</si>
  <si>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</si>
  <si>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</si>
  <si>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</si>
  <si>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</si>
  <si>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</si>
  <si>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</si>
  <si>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</si>
  <si>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</si>
  <si>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</si>
  <si>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</si>
  <si>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</si>
  <si>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</si>
  <si>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</si>
  <si>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</si>
  <si>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</si>
  <si>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</si>
  <si>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</si>
  <si>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</si>
  <si>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</si>
  <si>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</si>
  <si>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</si>
  <si>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</si>
  <si>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</si>
  <si>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</si>
  <si>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</si>
  <si>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</si>
  <si>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</si>
  <si>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</si>
  <si>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</si>
  <si>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</si>
  <si>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</si>
  <si>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</si>
  <si>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</si>
  <si>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</si>
  <si>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</si>
  <si>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</si>
  <si>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</si>
  <si>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</si>
  <si>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</si>
  <si>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</si>
  <si>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</si>
  <si>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</si>
  <si>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</si>
  <si>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</si>
  <si>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</si>
  <si>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</si>
  <si>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</si>
  <si>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</si>
  <si>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</si>
  <si>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</si>
  <si>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</si>
  <si>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</si>
  <si>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</si>
  <si>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</si>
  <si>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</si>
  <si>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</si>
  <si>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</si>
  <si>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</si>
  <si>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</si>
  <si>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</si>
  <si>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</si>
  <si>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</si>
  <si>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</si>
  <si>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</si>
  <si>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</si>
  <si>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</si>
  <si>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</si>
  <si>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</si>
  <si>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</si>
  <si>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</si>
  <si>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</si>
  <si>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</si>
  <si>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</si>
  <si>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</si>
  <si>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</si>
  <si>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</si>
  <si>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</si>
  <si>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</si>
  <si>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</si>
  <si>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</si>
  <si>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</si>
  <si>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</si>
  <si>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</si>
  <si>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</si>
  <si>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</si>
  <si>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</si>
  <si>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</si>
  <si>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</si>
  <si>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</si>
  <si>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</si>
  <si>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</si>
  <si>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</si>
  <si>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</si>
  <si>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</si>
  <si>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</si>
  <si>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</si>
  <si>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</si>
  <si>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</si>
  <si>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</si>
  <si>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</si>
  <si>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</si>
  <si>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</si>
  <si>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</si>
  <si>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</si>
  <si>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</si>
  <si>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</si>
  <si>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</si>
  <si>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</si>
  <si>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</si>
  <si>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</si>
  <si>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</si>
  <si>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</si>
  <si>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</si>
  <si>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</si>
  <si>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</si>
  <si>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</si>
  <si>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</si>
  <si>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</si>
  <si>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</si>
  <si>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</si>
  <si>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</si>
  <si>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</si>
  <si>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</si>
  <si>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</si>
  <si>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</si>
  <si>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</si>
  <si>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</si>
  <si>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</si>
  <si>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</si>
  <si>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</si>
  <si>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</si>
  <si>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</si>
  <si>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</si>
  <si>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</si>
  <si>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</si>
  <si>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</si>
  <si>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</si>
  <si>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</si>
  <si>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</si>
  <si>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</si>
  <si>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</si>
  <si>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</si>
  <si>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</si>
  <si>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</si>
  <si>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</si>
  <si>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</si>
  <si>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</si>
  <si>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</si>
  <si>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</si>
  <si>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</si>
  <si>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</si>
  <si>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</si>
  <si>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</si>
  <si>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</si>
  <si>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</si>
  <si>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</si>
  <si>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</si>
  <si>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</si>
  <si>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</si>
  <si>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</si>
  <si>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</si>
  <si>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</si>
  <si>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</si>
  <si>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</si>
  <si>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</si>
  <si>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</si>
  <si>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</si>
  <si>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</si>
  <si>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</si>
  <si>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</si>
  <si>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</si>
  <si>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</si>
  <si>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</si>
  <si>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</si>
  <si>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</si>
  <si>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</si>
  <si>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</si>
  <si>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</si>
  <si>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</si>
  <si>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</si>
  <si>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</si>
  <si>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</si>
  <si>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</si>
  <si>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</si>
  <si>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</si>
  <si>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</si>
  <si>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</si>
  <si>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</si>
  <si>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</si>
  <si>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</si>
  <si>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</si>
  <si>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</si>
  <si>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</si>
  <si>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</si>
  <si>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</si>
  <si>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</si>
  <si>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</si>
  <si>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</si>
  <si>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</si>
  <si>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</si>
  <si>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</si>
  <si>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</si>
  <si>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</si>
  <si>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</si>
  <si>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</si>
  <si>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</si>
  <si>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</si>
  <si>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</si>
  <si>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</si>
  <si>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</si>
  <si>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</si>
  <si>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</si>
  <si>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</si>
  <si>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</si>
  <si>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</si>
  <si>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</si>
  <si>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</si>
  <si>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</si>
  <si>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</si>
  <si>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</si>
  <si>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</si>
  <si>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</si>
  <si>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</si>
  <si>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</si>
  <si>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</si>
  <si>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</si>
  <si>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</si>
  <si>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</si>
  <si>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</si>
  <si>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</si>
  <si>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</si>
  <si>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</si>
  <si>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</si>
  <si>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</si>
  <si>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</si>
  <si>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</si>
  <si>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</si>
  <si>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</si>
  <si>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</si>
  <si>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</si>
  <si>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</si>
  <si>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</si>
  <si>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</si>
  <si>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</si>
  <si>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</si>
  <si>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</si>
  <si>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</si>
  <si>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</si>
  <si>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</si>
  <si>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</si>
  <si>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</si>
  <si>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</si>
  <si>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</si>
  <si>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</si>
  <si>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</si>
  <si>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</si>
  <si>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</si>
  <si>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</si>
  <si>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</si>
  <si>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</si>
  <si>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</si>
  <si>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</si>
  <si>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</si>
  <si>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</si>
  <si>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</si>
  <si>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</si>
  <si>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</si>
  <si>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</si>
  <si>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</si>
  <si>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</si>
  <si>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</si>
  <si>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</si>
  <si>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</si>
  <si>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</si>
  <si>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</si>
  <si>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</si>
  <si>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</si>
  <si>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</si>
  <si>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</si>
  <si>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</si>
  <si>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</si>
  <si>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</si>
  <si>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</si>
  <si>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</si>
  <si>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</si>
  <si>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</si>
  <si>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</si>
  <si>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</si>
  <si>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</si>
  <si>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</si>
  <si>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</si>
  <si>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</si>
  <si>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</si>
  <si>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</si>
  <si>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</si>
  <si>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</si>
  <si>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</si>
  <si>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</si>
  <si>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</si>
  <si>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</si>
  <si>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</si>
  <si>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</si>
  <si>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</si>
  <si>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</si>
  <si>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</si>
  <si>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</si>
  <si>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</si>
  <si>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</si>
  <si>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</si>
  <si>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</si>
  <si>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</si>
  <si>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</si>
  <si>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</si>
  <si>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</si>
  <si>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</si>
  <si>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</si>
  <si>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</si>
  <si>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</si>
  <si>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</si>
  <si>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</si>
  <si>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</si>
  <si>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</si>
  <si>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</si>
  <si>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</si>
  <si>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</si>
  <si>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</si>
  <si>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</si>
  <si>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</si>
  <si>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</si>
  <si>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</si>
  <si>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</si>
  <si>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</si>
  <si>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</si>
  <si>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</si>
  <si>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</si>
  <si>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</si>
  <si>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</si>
  <si>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</si>
  <si>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</si>
  <si>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</si>
  <si>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</si>
  <si>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</si>
  <si>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</si>
  <si>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</si>
  <si>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</si>
  <si>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</si>
  <si>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</si>
  <si>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</si>
  <si>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</si>
  <si>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</si>
  <si>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</si>
  <si>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</si>
  <si>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</si>
  <si>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</si>
  <si>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</si>
  <si>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</si>
  <si>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</si>
  <si>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</si>
  <si>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</si>
  <si>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</si>
  <si>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</si>
  <si>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</si>
  <si>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</si>
  <si>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</si>
  <si>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</si>
  <si>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</si>
  <si>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</si>
  <si>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</si>
  <si>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</si>
  <si>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</si>
  <si>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</si>
  <si>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</si>
  <si>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</si>
  <si>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</si>
  <si>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</si>
  <si>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</si>
  <si>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</si>
  <si>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</si>
  <si>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</si>
  <si>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</si>
  <si>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</si>
  <si>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</si>
  <si>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</si>
  <si>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</si>
  <si>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</si>
  <si>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</si>
  <si>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</si>
  <si>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</si>
  <si>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</si>
  <si>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</si>
  <si>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</si>
  <si>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</si>
  <si>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</si>
  <si>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</si>
  <si>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</si>
  <si>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</si>
  <si>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</si>
  <si>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</si>
  <si>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</si>
  <si>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</si>
  <si>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</si>
  <si>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</si>
  <si>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</si>
  <si>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</si>
  <si>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</si>
  <si>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</si>
  <si>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</si>
  <si>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</si>
  <si>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</si>
  <si>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</si>
  <si>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</si>
  <si>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</si>
  <si>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</si>
  <si>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</si>
  <si>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</si>
  <si>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</si>
  <si>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</si>
  <si>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</si>
  <si>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</si>
  <si>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</si>
  <si>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</si>
  <si>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</si>
  <si>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</si>
  <si>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</si>
  <si>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</si>
  <si>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</si>
  <si>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</si>
  <si>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</si>
  <si>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</si>
  <si>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</si>
  <si>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</si>
  <si>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</si>
  <si>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</si>
  <si>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</si>
  <si>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</si>
  <si>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</si>
  <si>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</si>
  <si>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</si>
  <si>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</si>
  <si>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</si>
  <si>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</si>
  <si>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</si>
  <si>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</si>
  <si>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</si>
  <si>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</si>
  <si>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</si>
  <si>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</si>
  <si>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</si>
  <si>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</si>
  <si>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</si>
  <si>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</si>
  <si>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</si>
  <si>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</si>
  <si>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</si>
  <si>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</si>
  <si>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</si>
  <si>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</si>
  <si>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</si>
  <si>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</si>
  <si>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</si>
  <si>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</si>
  <si>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</si>
  <si>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</si>
  <si>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</si>
  <si>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</si>
  <si>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</si>
  <si>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</si>
  <si>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</si>
  <si>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</si>
  <si>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</si>
  <si>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</si>
  <si>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</si>
  <si>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</si>
  <si>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</si>
  <si>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</si>
  <si>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</si>
  <si>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</si>
  <si>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</si>
  <si>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</si>
  <si>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</si>
  <si>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</si>
  <si>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</si>
  <si>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</si>
  <si>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</si>
  <si>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</si>
  <si>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</si>
  <si>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</si>
  <si>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</si>
  <si>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</si>
  <si>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</si>
  <si>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</si>
  <si>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</si>
  <si>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</si>
  <si>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</si>
  <si>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</si>
  <si>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</si>
  <si>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</si>
  <si>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</si>
  <si>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</si>
  <si>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</si>
  <si>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</si>
  <si>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</si>
  <si>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</si>
  <si>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</si>
  <si>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</si>
  <si>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</si>
  <si>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</si>
  <si>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</si>
  <si>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</si>
  <si>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</si>
  <si>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</si>
  <si>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</si>
  <si>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</si>
  <si>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</si>
  <si>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</si>
  <si>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</si>
  <si>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</si>
  <si>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</si>
  <si>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</si>
  <si>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</si>
  <si>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</si>
  <si>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</si>
  <si>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</si>
  <si>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</si>
  <si>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</si>
  <si>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</si>
  <si>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</si>
  <si>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</si>
  <si>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</si>
  <si>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</si>
  <si>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</si>
  <si>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</si>
  <si>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</si>
  <si>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</si>
  <si>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</si>
  <si>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</si>
  <si>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</si>
  <si>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</si>
  <si>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</si>
  <si>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</si>
  <si>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</si>
  <si>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</si>
  <si>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</si>
  <si>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</si>
  <si>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</si>
  <si>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</si>
  <si>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</si>
  <si>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</si>
  <si>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</si>
  <si>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</si>
  <si>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</si>
  <si>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</si>
  <si>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</si>
  <si>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</si>
  <si>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</si>
  <si>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</si>
  <si>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</si>
  <si>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</si>
  <si>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</si>
  <si>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</si>
  <si>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</si>
  <si>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</si>
  <si>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</si>
  <si>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</si>
  <si>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</si>
  <si>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</si>
  <si>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</si>
  <si>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</si>
  <si>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</si>
  <si>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</si>
  <si>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</si>
  <si>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</si>
  <si>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</si>
  <si>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</si>
  <si>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</si>
  <si>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</si>
  <si>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</si>
  <si>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</si>
  <si>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</si>
  <si>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</si>
  <si>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</si>
  <si>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</si>
  <si>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</si>
  <si>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</si>
  <si>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</si>
  <si>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</si>
  <si>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</si>
  <si>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</si>
  <si>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</si>
  <si>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</si>
  <si>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</si>
  <si>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</si>
  <si>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</si>
  <si>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</si>
  <si>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</si>
  <si>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</si>
  <si>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</si>
  <si>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</si>
  <si>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</si>
  <si>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</si>
  <si>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</si>
  <si>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</si>
  <si>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</si>
  <si>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</si>
  <si>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</si>
  <si>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</si>
  <si>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</si>
  <si>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</si>
  <si>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</si>
  <si>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</si>
  <si>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</si>
  <si>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</si>
  <si>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</si>
  <si>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</si>
  <si>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</si>
  <si>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</si>
  <si>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</si>
  <si>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</si>
  <si>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</si>
  <si>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</si>
  <si>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</si>
  <si>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</si>
  <si>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</si>
  <si>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</si>
  <si>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</si>
  <si>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</si>
  <si>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</si>
  <si>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</si>
  <si>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</si>
  <si>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</si>
  <si>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</si>
  <si>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</si>
  <si>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</si>
  <si>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</si>
  <si>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</si>
  <si>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</si>
  <si>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</si>
  <si>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</si>
  <si>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</si>
  <si>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</si>
  <si>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</si>
  <si>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</si>
  <si>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</si>
  <si>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</si>
  <si>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</si>
  <si>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</si>
  <si>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</si>
  <si>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</si>
  <si>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</si>
  <si>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</si>
  <si>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</si>
  <si>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</si>
  <si>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</si>
  <si>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</si>
  <si>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</si>
  <si>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</si>
  <si>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</si>
  <si>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</si>
  <si>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</si>
  <si>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</si>
  <si>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</si>
  <si>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</si>
  <si>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</si>
  <si>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</si>
  <si>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</si>
  <si>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</si>
  <si>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</si>
  <si>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</si>
  <si>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</si>
  <si>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</si>
  <si>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</si>
  <si>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</si>
  <si>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</si>
  <si>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</si>
  <si>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</si>
  <si>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</si>
  <si>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</si>
  <si>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</si>
  <si>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</si>
  <si>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</si>
  <si>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</si>
  <si>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</si>
  <si>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</si>
  <si>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</si>
  <si>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</si>
  <si>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</si>
  <si>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</si>
  <si>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</si>
  <si>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</si>
  <si>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</si>
  <si>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</si>
  <si>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</si>
  <si>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</si>
  <si>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</si>
  <si>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</si>
  <si>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</si>
  <si>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</si>
  <si>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</si>
  <si>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</si>
  <si>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</si>
  <si>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</si>
  <si>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</si>
  <si>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</si>
  <si>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</si>
  <si>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</si>
  <si>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</si>
  <si>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</si>
  <si>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</si>
  <si>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</si>
  <si>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</si>
  <si>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</si>
  <si>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</si>
  <si>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</si>
  <si>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</si>
  <si>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</si>
  <si>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</si>
  <si>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</si>
  <si>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</si>
  <si>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</si>
  <si>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</si>
  <si>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</si>
  <si>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</si>
  <si>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</si>
  <si>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</si>
  <si>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</si>
  <si>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</si>
  <si>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</si>
  <si>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</si>
  <si>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</si>
  <si>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</si>
  <si>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</si>
  <si>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</si>
  <si>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</si>
  <si>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</si>
  <si>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</si>
  <si>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</si>
  <si>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</si>
  <si>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</si>
  <si>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</si>
  <si>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</si>
  <si>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</si>
  <si>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</si>
  <si>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</si>
  <si>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</si>
  <si>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</si>
  <si>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</si>
  <si>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</si>
  <si>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</si>
  <si>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</si>
  <si>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</si>
  <si>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</si>
  <si>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</si>
  <si>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</si>
  <si>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</si>
  <si>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</si>
  <si>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</si>
  <si>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</si>
  <si>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</si>
  <si>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</si>
  <si>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</si>
  <si>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</si>
  <si>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</si>
  <si>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</si>
  <si>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</si>
  <si>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</si>
  <si>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</si>
  <si>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</si>
  <si>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</si>
  <si>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</si>
  <si>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</si>
  <si>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</si>
  <si>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</si>
  <si>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</si>
  <si>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</si>
  <si>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</si>
  <si>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</si>
  <si>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</si>
  <si>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</si>
  <si>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</si>
  <si>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</si>
  <si>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</si>
  <si>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</si>
  <si>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</si>
  <si>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</si>
  <si>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</si>
  <si>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</si>
  <si>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</si>
  <si>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</si>
  <si>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</si>
  <si>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</si>
  <si>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</si>
  <si>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</si>
  <si>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</si>
  <si>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</si>
  <si>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</si>
  <si>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</si>
  <si>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</si>
  <si>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</si>
  <si>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</si>
  <si>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</si>
  <si>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</si>
  <si>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</si>
  <si>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</si>
  <si>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</si>
  <si>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</si>
  <si>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</si>
  <si>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</si>
  <si>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</si>
  <si>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</si>
  <si>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</si>
  <si>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</si>
  <si>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</si>
  <si>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</si>
  <si>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</si>
  <si>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</si>
  <si>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</si>
  <si>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</si>
  <si>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</si>
  <si>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</si>
  <si>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</si>
  <si>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</si>
  <si>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</si>
  <si>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</si>
  <si>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</si>
  <si>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</si>
  <si>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</si>
  <si>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</si>
  <si>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</si>
  <si>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</si>
  <si>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</si>
  <si>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</si>
  <si>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</si>
  <si>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</si>
  <si>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</si>
  <si>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</si>
  <si>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</si>
  <si>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</si>
  <si>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</si>
  <si>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</si>
  <si>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</si>
  <si>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</si>
  <si>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</si>
  <si>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</si>
  <si>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</si>
  <si>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</si>
  <si>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</si>
  <si>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</si>
  <si>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</si>
  <si>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</si>
  <si>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</si>
  <si>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</si>
  <si>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</si>
  <si>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</si>
  <si>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</si>
  <si>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</si>
  <si>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</si>
  <si>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</si>
  <si>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</si>
  <si>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</si>
  <si>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</si>
  <si>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</si>
  <si>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</si>
  <si>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</si>
  <si>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</si>
  <si>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</si>
  <si>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</si>
  <si>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</si>
  <si>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</si>
  <si>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</si>
  <si>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</si>
  <si>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</si>
  <si>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</si>
  <si>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</si>
  <si>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</si>
  <si>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</si>
  <si>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</si>
  <si>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</si>
  <si>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</si>
  <si>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</si>
  <si>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</si>
  <si>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</si>
  <si>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</si>
  <si>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</si>
  <si>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</si>
  <si>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</si>
  <si>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</si>
  <si>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</si>
  <si>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</si>
  <si>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</si>
  <si>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</si>
  <si>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</si>
  <si>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</si>
  <si>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</si>
  <si>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</si>
  <si>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</si>
  <si>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</si>
  <si>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</si>
  <si>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</si>
  <si>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</si>
  <si>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</si>
  <si>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</si>
  <si>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</si>
  <si>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</si>
  <si>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</si>
  <si>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</si>
  <si>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</si>
  <si>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</si>
  <si>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</si>
  <si>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</si>
  <si>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</si>
  <si>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</si>
  <si>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</si>
  <si>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</si>
  <si>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</si>
  <si>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</si>
  <si>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</si>
  <si>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</si>
  <si>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</si>
  <si>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</si>
  <si>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</si>
  <si>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</si>
  <si>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</si>
  <si>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</si>
  <si>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</si>
  <si>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</si>
  <si>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</si>
  <si>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</si>
  <si>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</si>
  <si>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</si>
  <si>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</si>
  <si>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</si>
  <si>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</si>
  <si>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</si>
  <si>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</si>
  <si>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</si>
  <si>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</si>
  <si>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</si>
  <si>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</si>
  <si>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</si>
  <si>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</si>
  <si>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</si>
  <si>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</si>
  <si>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</si>
  <si>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</si>
  <si>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</si>
  <si>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</si>
  <si>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</si>
  <si>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</si>
  <si>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</si>
  <si>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</si>
  <si>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</si>
  <si>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</si>
  <si>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</si>
  <si>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</si>
  <si>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</si>
  <si>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</si>
  <si>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</si>
  <si>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</si>
  <si>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</si>
  <si>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</si>
  <si>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</si>
  <si>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</si>
  <si>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</si>
  <si>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</si>
  <si>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</si>
  <si>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</si>
  <si>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</si>
  <si>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</si>
  <si>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</si>
  <si>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</si>
  <si>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</si>
  <si>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</si>
  <si>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</si>
  <si>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</si>
  <si>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</si>
  <si>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</si>
  <si>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</si>
  <si>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</si>
  <si>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</si>
  <si>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</si>
  <si>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</si>
  <si>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</si>
  <si>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</si>
  <si>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</si>
  <si>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</si>
  <si>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</si>
  <si>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</si>
  <si>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</si>
  <si>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</si>
  <si>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</si>
  <si>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</si>
  <si>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</si>
  <si>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</si>
  <si>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</si>
  <si>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</si>
  <si>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</si>
  <si>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</si>
  <si>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</si>
  <si>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</si>
  <si>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</si>
  <si>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</si>
  <si>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</si>
  <si>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</si>
  <si>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</si>
  <si>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</si>
  <si>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</si>
  <si>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</si>
  <si>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</si>
  <si>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</si>
  <si>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</si>
  <si>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</si>
  <si>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</si>
  <si>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</si>
  <si>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</si>
  <si>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</si>
  <si>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</si>
  <si>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</si>
  <si>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</si>
  <si>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</si>
  <si>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</si>
  <si>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</si>
  <si>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</si>
  <si>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</si>
  <si>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</si>
  <si>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</si>
  <si>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</si>
  <si>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</si>
  <si>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</si>
  <si>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</si>
  <si>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</si>
  <si>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</si>
  <si>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</si>
  <si>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</si>
  <si>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</si>
  <si>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</si>
  <si>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</si>
  <si>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</si>
  <si>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</si>
  <si>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</si>
  <si>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</si>
  <si>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</si>
  <si>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</si>
  <si>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</si>
  <si>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</si>
  <si>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</si>
  <si>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</si>
  <si>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</si>
  <si>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</si>
  <si>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</si>
  <si>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</si>
  <si>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</si>
  <si>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</si>
  <si>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</si>
  <si>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</si>
  <si>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</si>
  <si>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</si>
  <si>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</si>
  <si>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</si>
  <si>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</si>
  <si>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</si>
  <si>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</si>
  <si>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</si>
  <si>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</si>
  <si>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</si>
  <si>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</si>
  <si>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</si>
  <si>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</si>
  <si>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</si>
  <si>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</si>
  <si>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</si>
  <si>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</si>
  <si>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</si>
  <si>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</si>
  <si>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</si>
  <si>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</si>
  <si>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</si>
  <si>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</si>
  <si>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</si>
  <si>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</si>
  <si>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</si>
  <si>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</si>
  <si>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</si>
  <si>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</si>
  <si>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</si>
  <si>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</si>
  <si>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</si>
  <si>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</si>
  <si>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</si>
  <si>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</si>
  <si>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</si>
  <si>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</si>
  <si>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</si>
  <si>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</si>
  <si>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</si>
  <si>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</si>
  <si>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</si>
  <si>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</si>
  <si>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</si>
  <si>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</si>
  <si>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</si>
  <si>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</si>
  <si>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</si>
  <si>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</si>
  <si>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</si>
  <si>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</si>
  <si>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</si>
  <si>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</si>
  <si>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</si>
  <si>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</si>
  <si>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</si>
  <si>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</si>
  <si>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</si>
  <si>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</si>
  <si>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</si>
  <si>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</si>
  <si>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</si>
  <si>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</si>
  <si>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</si>
  <si>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</si>
  <si>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</si>
  <si>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</si>
  <si>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</si>
  <si>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</si>
  <si>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</si>
  <si>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</si>
  <si>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</si>
  <si>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</si>
  <si>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</si>
  <si>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</si>
  <si>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</si>
  <si>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</si>
  <si>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</si>
  <si>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</si>
  <si>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</si>
  <si>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</si>
  <si>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</si>
  <si>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</si>
  <si>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</si>
  <si>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</si>
  <si>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</si>
  <si>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</si>
  <si>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</si>
  <si>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</si>
  <si>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</si>
  <si>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</si>
  <si>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</si>
  <si>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</si>
  <si>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</si>
  <si>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</si>
  <si>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</si>
  <si>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</si>
  <si>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</si>
  <si>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</si>
  <si>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</si>
  <si>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</si>
  <si>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</si>
  <si>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</si>
  <si>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</si>
  <si>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</si>
  <si>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</si>
  <si>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</si>
  <si>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</si>
  <si>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</si>
  <si>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</si>
  <si>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</si>
  <si>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</si>
  <si>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</si>
  <si>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</si>
  <si>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</si>
  <si>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</si>
  <si>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</si>
  <si>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</si>
  <si>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</si>
  <si>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</si>
  <si>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</si>
  <si>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</si>
  <si>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</si>
  <si>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</si>
  <si>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</si>
  <si>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</si>
  <si>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</si>
  <si>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</si>
  <si>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</si>
  <si>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</si>
  <si>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</si>
  <si>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</si>
  <si>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</si>
  <si>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</si>
  <si>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</si>
  <si>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</si>
  <si>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</si>
  <si>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</si>
  <si>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</si>
  <si>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</si>
  <si>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</si>
  <si>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</si>
  <si>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</si>
  <si>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</si>
  <si>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</si>
  <si>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</si>
  <si>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</si>
  <si>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</si>
  <si>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</si>
  <si>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</si>
  <si>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</si>
  <si>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</si>
  <si>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</si>
  <si>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</si>
  <si>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</si>
  <si>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</si>
  <si>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</si>
  <si>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</si>
  <si>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</si>
  <si>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</si>
  <si>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</si>
  <si>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</si>
  <si>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</si>
  <si>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</si>
  <si>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</si>
  <si>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</si>
  <si>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</si>
  <si>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</si>
  <si>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</si>
  <si>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</si>
  <si>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</si>
  <si>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</si>
  <si>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</si>
  <si>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</si>
  <si>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</si>
  <si>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</si>
  <si>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</si>
  <si>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</si>
  <si>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</si>
  <si>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</si>
  <si>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</si>
  <si>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</si>
  <si>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</si>
  <si>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</si>
  <si>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</si>
  <si>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</si>
  <si>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</si>
  <si>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</si>
  <si>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</si>
  <si>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</si>
  <si>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</si>
  <si>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</si>
  <si>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</si>
  <si>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</si>
  <si>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</si>
  <si>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</si>
  <si>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</si>
  <si>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</si>
  <si>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</si>
  <si>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</si>
  <si>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</si>
  <si>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</si>
  <si>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</si>
  <si>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</si>
  <si>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</si>
  <si>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</si>
  <si>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</si>
  <si>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</si>
  <si>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</si>
  <si>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</si>
  <si>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</si>
  <si>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</si>
  <si>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</si>
  <si>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</si>
  <si>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</si>
  <si>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</si>
  <si>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</si>
  <si>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</si>
  <si>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</si>
  <si>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</si>
  <si>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</si>
  <si>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</si>
  <si>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</si>
  <si>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</si>
  <si>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</si>
  <si>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</si>
  <si>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</si>
  <si>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</si>
  <si>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</si>
  <si>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</si>
  <si>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</si>
  <si>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</si>
  <si>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</si>
  <si>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</si>
  <si>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</si>
  <si>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</si>
  <si>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</si>
  <si>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</si>
  <si>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</si>
  <si>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</si>
  <si>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</si>
  <si>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</si>
  <si>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</si>
  <si>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</si>
  <si>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</si>
  <si>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</si>
  <si>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</si>
  <si>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</si>
  <si>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</si>
  <si>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</si>
  <si>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</si>
  <si>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</si>
  <si>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</si>
  <si>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</si>
  <si>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</si>
  <si>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</si>
  <si>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</si>
  <si>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</si>
  <si>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</si>
  <si>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</si>
  <si>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</si>
  <si>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</si>
  <si>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</si>
  <si>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</si>
  <si>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</si>
  <si>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</si>
  <si>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</si>
  <si>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</si>
  <si>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</si>
  <si>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</si>
  <si>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</si>
  <si>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</si>
  <si>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</si>
  <si>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</si>
  <si>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</si>
  <si>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</si>
  <si>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</si>
  <si>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</si>
  <si>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</si>
  <si>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</si>
  <si>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</si>
  <si>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</si>
  <si>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</si>
  <si>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</si>
  <si>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</si>
  <si>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</si>
  <si>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</si>
  <si>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</si>
  <si>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</si>
  <si>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</si>
  <si>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</si>
  <si>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</si>
  <si>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</si>
  <si>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</si>
  <si>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</si>
  <si>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</si>
  <si>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</si>
  <si>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</si>
  <si>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</si>
  <si>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</si>
  <si>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</si>
  <si>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</si>
  <si>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</si>
  <si>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</si>
  <si>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</si>
  <si>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</si>
  <si>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</si>
  <si>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</si>
  <si>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</si>
  <si>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</si>
  <si>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</si>
  <si>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</si>
  <si>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</si>
  <si>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</si>
  <si>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</si>
  <si>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</si>
  <si>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</si>
  <si>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</si>
  <si>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</si>
  <si>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</si>
  <si>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</si>
  <si>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</si>
  <si>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</si>
  <si>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</si>
  <si>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</si>
  <si>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</si>
  <si>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</si>
  <si>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</si>
  <si>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</si>
  <si>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</si>
  <si>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</si>
  <si>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</si>
  <si>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</si>
  <si>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</si>
  <si>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</si>
  <si>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</si>
  <si>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</si>
  <si>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</si>
  <si>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</si>
  <si>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</si>
  <si>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</si>
  <si>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</si>
  <si>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</si>
  <si>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</si>
  <si>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</si>
  <si>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</si>
  <si>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</si>
  <si>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</si>
  <si>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</si>
  <si>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</si>
  <si>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</si>
  <si>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</si>
  <si>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</si>
  <si>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</si>
  <si>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</si>
  <si>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</si>
  <si>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</si>
  <si>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</si>
  <si>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</si>
  <si>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</si>
  <si>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</si>
  <si>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</si>
  <si>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</si>
  <si>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</si>
  <si>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</si>
  <si>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</si>
  <si>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</si>
  <si>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</si>
  <si>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</si>
  <si>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</si>
  <si>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</si>
  <si>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</si>
  <si>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</si>
  <si>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</si>
  <si>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</si>
  <si>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</si>
  <si>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</si>
  <si>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</si>
  <si>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</si>
  <si>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</si>
  <si>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</si>
  <si>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</si>
  <si>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</si>
  <si>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</si>
  <si>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</si>
  <si>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</si>
  <si>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</si>
  <si>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</si>
  <si>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</si>
  <si>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</si>
  <si>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</si>
  <si>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</si>
  <si>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</si>
  <si>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</si>
  <si>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</si>
  <si>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</si>
  <si>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</si>
  <si>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</si>
  <si>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</si>
  <si>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</si>
  <si>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</si>
  <si>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</si>
  <si>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</si>
  <si>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</si>
  <si>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</si>
  <si>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</si>
  <si>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</si>
  <si>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</si>
  <si>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</si>
  <si>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</si>
  <si>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</si>
  <si>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</si>
  <si>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</si>
  <si>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</si>
  <si>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</si>
  <si>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</si>
  <si>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</si>
  <si>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</si>
  <si>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</si>
  <si>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</si>
  <si>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</si>
  <si>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</si>
  <si>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</si>
  <si>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</si>
  <si>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</si>
  <si>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</si>
  <si>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</si>
  <si>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</si>
  <si>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</si>
  <si>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</si>
  <si>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</si>
  <si>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</si>
  <si>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</si>
  <si>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</si>
  <si>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</si>
  <si>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</si>
  <si>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</si>
  <si>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</si>
  <si>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</si>
  <si>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</si>
  <si>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</si>
  <si>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</si>
  <si>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</si>
  <si>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</si>
  <si>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</si>
  <si>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</si>
  <si>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</si>
  <si>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</si>
  <si>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</si>
  <si>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</si>
  <si>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</si>
  <si>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</si>
  <si>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</si>
  <si>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</si>
  <si>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</si>
  <si>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</si>
  <si>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</si>
  <si>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</si>
  <si>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</si>
  <si>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</si>
  <si>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</si>
  <si>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</si>
  <si>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</si>
  <si>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</si>
  <si>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</si>
  <si>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</si>
  <si>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</si>
  <si>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</si>
  <si>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</si>
  <si>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</si>
  <si>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</si>
  <si>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</si>
  <si>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</si>
  <si>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</si>
  <si>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</si>
  <si>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</si>
  <si>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</si>
  <si>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</si>
  <si>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</si>
  <si>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</si>
  <si>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</si>
  <si>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</si>
  <si>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</si>
  <si>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</si>
  <si>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</si>
  <si>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</si>
  <si>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</si>
  <si>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</si>
  <si>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</si>
  <si>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</si>
  <si>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</si>
  <si>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</si>
  <si>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</si>
  <si>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</si>
  <si>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</si>
  <si>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</si>
  <si>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</si>
  <si>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</si>
  <si>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</si>
  <si>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</si>
  <si>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</si>
  <si>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</si>
  <si>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</si>
  <si>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</si>
  <si>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</si>
  <si>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</si>
  <si>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</si>
  <si>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</si>
  <si>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</si>
  <si>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</si>
  <si>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</si>
  <si>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</si>
  <si>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</si>
  <si>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</si>
  <si>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</si>
  <si>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</si>
  <si>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</si>
  <si>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</si>
  <si>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</si>
  <si>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</si>
  <si>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</si>
  <si>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</si>
  <si>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</si>
  <si>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</si>
  <si>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</si>
  <si>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</si>
  <si>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</si>
  <si>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</si>
  <si>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</si>
  <si>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</si>
  <si>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</si>
  <si>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</si>
  <si>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</si>
  <si>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</si>
  <si>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</si>
  <si>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</si>
  <si>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</si>
  <si>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</si>
  <si>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</si>
  <si>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</si>
  <si>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</si>
  <si>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</si>
  <si>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</si>
  <si>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</si>
  <si>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</si>
  <si>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</si>
  <si>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</si>
  <si>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</si>
  <si>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</si>
  <si>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</si>
  <si>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</si>
  <si>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</si>
  <si>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</si>
  <si>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</si>
  <si>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</si>
  <si>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</si>
  <si>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</si>
  <si>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</si>
  <si>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</si>
  <si>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</si>
  <si>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</si>
  <si>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</si>
  <si>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</si>
  <si>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</si>
  <si>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</si>
  <si>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</si>
  <si>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</si>
  <si>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</si>
  <si>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</si>
  <si>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</si>
  <si>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</si>
  <si>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</si>
  <si>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</si>
  <si>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</si>
  <si>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</si>
  <si>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</si>
  <si>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</si>
  <si>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</si>
  <si>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</si>
  <si>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</si>
  <si>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</si>
  <si>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</si>
  <si>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</si>
  <si>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</si>
  <si>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</si>
  <si>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</si>
  <si>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</si>
  <si>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</si>
  <si>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</si>
  <si>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</si>
  <si>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</si>
  <si>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</si>
  <si>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</si>
  <si>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</si>
  <si>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</si>
  <si>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</si>
  <si>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</si>
  <si>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</si>
  <si>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</si>
  <si>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</si>
  <si>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</si>
  <si>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</si>
  <si>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</si>
  <si>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</si>
  <si>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</si>
  <si>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</si>
  <si>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</si>
  <si>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</si>
  <si>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</si>
  <si>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</si>
  <si>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</si>
  <si>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</si>
  <si>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</si>
  <si>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</si>
  <si>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</si>
  <si>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</si>
  <si>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</si>
  <si>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</si>
  <si>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</si>
  <si>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</si>
  <si>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</si>
  <si>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</si>
  <si>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</si>
  <si>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</si>
  <si>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</si>
  <si>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</si>
  <si>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</si>
  <si>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</si>
  <si>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</si>
  <si>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</si>
  <si>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</si>
  <si>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</si>
  <si>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</si>
  <si>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</si>
  <si>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</si>
  <si>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</si>
  <si>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</si>
  <si>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</si>
  <si>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</si>
  <si>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</si>
  <si>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</si>
  <si>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</si>
  <si>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</si>
  <si>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</si>
  <si>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</si>
  <si>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</si>
  <si>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</si>
  <si>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</si>
  <si>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</si>
  <si>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</si>
  <si>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</si>
  <si>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</si>
  <si>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</si>
  <si>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</si>
  <si>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</si>
  <si>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</si>
  <si>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</si>
  <si>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</si>
  <si>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</si>
  <si>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</si>
  <si>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</si>
  <si>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</si>
  <si>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</si>
  <si>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</si>
  <si>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</si>
  <si>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</si>
  <si>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</si>
  <si>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</si>
  <si>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</si>
  <si>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</si>
  <si>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</si>
  <si>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</si>
  <si>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</si>
  <si>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</si>
  <si>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</si>
  <si>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</si>
  <si>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</si>
  <si>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</si>
  <si>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</si>
  <si>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</si>
  <si>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</si>
  <si>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</si>
  <si>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</si>
  <si>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</si>
  <si>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</si>
  <si>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</si>
  <si>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</si>
  <si>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</si>
  <si>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</si>
  <si>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</si>
  <si>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</si>
  <si>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</si>
  <si>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</si>
  <si>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</si>
  <si>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</si>
  <si>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</si>
  <si>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</si>
  <si>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</si>
  <si>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</si>
  <si>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</si>
  <si>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</si>
  <si>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</si>
  <si>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</si>
  <si>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</si>
  <si>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</si>
  <si>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</si>
  <si>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</si>
  <si>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</si>
  <si>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</si>
  <si>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</si>
  <si>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</si>
  <si>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</si>
  <si>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</si>
  <si>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</si>
  <si>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</si>
  <si>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</si>
  <si>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</si>
  <si>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</si>
  <si>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</si>
  <si>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</si>
  <si>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</si>
  <si>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</si>
  <si>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</si>
  <si>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</si>
  <si>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</si>
  <si>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</si>
  <si>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</si>
  <si>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</si>
  <si>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</si>
  <si>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</si>
  <si>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</si>
  <si>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</si>
  <si>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</si>
  <si>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</si>
  <si>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</si>
  <si>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</si>
  <si>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</si>
  <si>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</si>
  <si>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</si>
  <si>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</si>
  <si>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</si>
  <si>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</si>
  <si>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</si>
  <si>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</si>
  <si>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</si>
  <si>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</si>
  <si>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</si>
  <si>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</si>
  <si>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</si>
  <si>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</si>
  <si>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</si>
  <si>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</si>
  <si>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</si>
  <si>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</si>
  <si>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</si>
  <si>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</si>
  <si>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</si>
  <si>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</si>
  <si>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</si>
  <si>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</si>
  <si>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</si>
  <si>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</si>
  <si>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</si>
  <si>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</si>
  <si>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</si>
  <si>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</si>
  <si>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</si>
  <si>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</si>
  <si>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</si>
  <si>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</si>
  <si>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</si>
  <si>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</si>
  <si>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</si>
  <si>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</si>
  <si>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</si>
  <si>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</si>
  <si>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</si>
  <si>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</si>
  <si>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</si>
  <si>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</si>
  <si>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</si>
  <si>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</si>
  <si>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</si>
  <si>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</si>
  <si>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</si>
  <si>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</si>
  <si>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</si>
  <si>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</si>
  <si>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</si>
  <si>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</si>
  <si>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</si>
  <si>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</si>
  <si>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</si>
  <si>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</si>
  <si>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</si>
  <si>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</si>
  <si>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</si>
  <si>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</si>
  <si>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</si>
  <si>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</si>
  <si>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</si>
  <si>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</si>
  <si>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</si>
  <si>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</si>
  <si>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</si>
  <si>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</si>
  <si>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</si>
  <si>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</si>
  <si>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</si>
  <si>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</si>
  <si>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</si>
  <si>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</si>
  <si>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</si>
  <si>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</si>
  <si>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</si>
  <si>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</si>
  <si>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</si>
  <si>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</si>
  <si>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</si>
  <si>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</si>
  <si>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</si>
  <si>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</si>
  <si>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</si>
  <si>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</si>
  <si>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</si>
  <si>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</si>
  <si>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</si>
  <si>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</si>
  <si>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</si>
  <si>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</si>
  <si>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</si>
  <si>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</si>
  <si>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</si>
  <si>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</si>
  <si>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</si>
  <si>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</si>
  <si>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</si>
  <si>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</si>
  <si>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</si>
  <si>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</si>
  <si>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</si>
  <si>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</si>
  <si>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</si>
  <si>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</si>
  <si>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</si>
  <si>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</si>
  <si>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</si>
  <si>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</si>
  <si>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</si>
  <si>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</si>
  <si>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</si>
  <si>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</si>
  <si>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</si>
  <si>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</si>
  <si>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</si>
  <si>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</si>
  <si>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</si>
  <si>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</si>
  <si>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</si>
  <si>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</si>
  <si>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</si>
  <si>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</si>
  <si>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</si>
  <si>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</si>
  <si>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</si>
  <si>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</si>
  <si>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</si>
  <si>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</si>
  <si>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</si>
  <si>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</si>
  <si>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</si>
  <si>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</si>
  <si>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</si>
  <si>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</si>
  <si>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</si>
  <si>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</si>
  <si>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</si>
  <si>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</si>
  <si>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</si>
  <si>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</si>
  <si>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</si>
  <si>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</si>
  <si>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</si>
  <si>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</si>
  <si>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</si>
  <si>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</si>
  <si>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</si>
  <si>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</si>
  <si>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</si>
  <si>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</si>
  <si>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</si>
  <si>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</si>
  <si>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</si>
  <si>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</si>
  <si>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</si>
  <si>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</si>
  <si>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</si>
  <si>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</si>
  <si>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</si>
  <si>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</si>
  <si>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</si>
  <si>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</si>
  <si>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</si>
  <si>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</si>
  <si>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</si>
  <si>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</si>
  <si>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</si>
  <si>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</si>
  <si>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</si>
  <si>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</si>
  <si>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</si>
  <si>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</si>
  <si>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</si>
  <si>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</si>
  <si>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</si>
  <si>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</si>
  <si>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</si>
  <si>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</si>
  <si>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</si>
  <si>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</si>
  <si>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</si>
  <si>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</si>
  <si>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</si>
  <si>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</si>
  <si>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</si>
  <si>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</si>
  <si>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</si>
  <si>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</si>
  <si>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</si>
  <si>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</si>
  <si>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</si>
  <si>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</si>
  <si>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</si>
  <si>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</si>
  <si>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</si>
  <si>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</si>
  <si>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</si>
  <si>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</si>
  <si>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</si>
  <si>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</si>
  <si>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</si>
  <si>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</si>
  <si>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</si>
  <si>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</si>
  <si>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</si>
  <si>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</si>
  <si>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</si>
  <si>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</si>
  <si>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</si>
  <si>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</si>
  <si>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</si>
  <si>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</si>
  <si>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</si>
  <si>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</si>
  <si>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</si>
  <si>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</si>
  <si>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</si>
  <si>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</si>
  <si>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</si>
  <si>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</si>
  <si>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</si>
  <si>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</si>
  <si>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</si>
  <si>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</si>
  <si>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</si>
  <si>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</si>
  <si>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</si>
  <si>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</si>
  <si>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</si>
  <si>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</si>
  <si>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</si>
  <si>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</si>
  <si>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</si>
  <si>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</si>
  <si>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</si>
  <si>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</si>
  <si>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</si>
  <si>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</si>
  <si>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</si>
  <si>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</si>
  <si>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</si>
  <si>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</si>
  <si>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</si>
  <si>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</si>
  <si>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</si>
  <si>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</si>
  <si>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</si>
  <si>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</si>
  <si>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</si>
  <si>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</si>
  <si>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</si>
  <si>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</si>
  <si>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</si>
  <si>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</si>
  <si>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</si>
  <si>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</si>
  <si>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</si>
  <si>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</si>
  <si>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</si>
  <si>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</si>
  <si>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</si>
  <si>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</si>
  <si>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</si>
  <si>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</si>
  <si>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</si>
  <si>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</si>
  <si>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</si>
  <si>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</si>
  <si>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</si>
  <si>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</si>
  <si>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</si>
  <si>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</si>
  <si>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</si>
  <si>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</si>
  <si>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</si>
  <si>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</si>
  <si>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</si>
  <si>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</si>
  <si>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</si>
  <si>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</si>
  <si>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</si>
  <si>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</si>
  <si>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</si>
  <si>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</si>
  <si>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</si>
  <si>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</si>
  <si>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</si>
  <si>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</si>
  <si>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</si>
  <si>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</si>
  <si>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</si>
  <si>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</si>
  <si>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</si>
  <si>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</si>
  <si>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</si>
  <si>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</si>
  <si>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</si>
  <si>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</si>
  <si>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</si>
  <si>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</si>
  <si>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</si>
  <si>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</si>
  <si>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</si>
  <si>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</si>
  <si>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</si>
  <si>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</si>
  <si>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</si>
  <si>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</si>
  <si>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</si>
  <si>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</si>
  <si>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</si>
  <si>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</si>
  <si>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</si>
  <si>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</si>
  <si>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</si>
  <si>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</si>
  <si>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</si>
  <si>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</si>
  <si>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</si>
  <si>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</si>
  <si>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</si>
  <si>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</si>
  <si>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</si>
  <si>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</si>
  <si>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</si>
  <si>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</si>
  <si>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</si>
  <si>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</si>
  <si>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</si>
  <si>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</si>
  <si>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</si>
  <si>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</si>
  <si>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</si>
  <si>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</si>
  <si>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</si>
  <si>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</si>
  <si>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</si>
  <si>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</si>
  <si>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</si>
  <si>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</si>
  <si>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</si>
  <si>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</si>
  <si>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</si>
  <si>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</si>
  <si>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</si>
  <si>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</si>
  <si>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</si>
  <si>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</si>
  <si>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</si>
  <si>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</si>
  <si>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</si>
  <si>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</si>
  <si>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</si>
  <si>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</si>
  <si>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</si>
  <si>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</si>
  <si>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</si>
  <si>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</si>
  <si>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</si>
  <si>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</si>
  <si>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</si>
  <si>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</si>
  <si>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</si>
  <si>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</si>
  <si>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</si>
  <si>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</si>
  <si>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</si>
  <si>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</si>
  <si>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</si>
  <si>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</si>
  <si>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</si>
  <si>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</si>
  <si>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</si>
  <si>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</si>
  <si>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</si>
  <si>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</si>
  <si>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</si>
  <si>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</si>
  <si>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</si>
  <si>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</si>
  <si>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</si>
  <si>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</si>
  <si>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</si>
  <si>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</si>
  <si>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</si>
  <si>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</si>
  <si>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</si>
  <si>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</si>
  <si>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</si>
  <si>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</si>
  <si>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</si>
  <si>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</si>
  <si>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</si>
  <si>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</si>
  <si>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</si>
  <si>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</si>
  <si>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</si>
  <si>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</si>
  <si>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</si>
  <si>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</si>
  <si>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</si>
  <si>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</si>
  <si>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</si>
  <si>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</si>
  <si>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</si>
  <si>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</si>
  <si>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</si>
  <si>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</si>
  <si>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</si>
  <si>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</si>
  <si>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</si>
  <si>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</si>
  <si>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</si>
  <si>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</si>
  <si>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</si>
  <si>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</si>
  <si>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</si>
  <si>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</si>
  <si>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</si>
  <si>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</si>
  <si>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</si>
  <si>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</si>
  <si>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</si>
  <si>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</si>
  <si>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</si>
  <si>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</si>
  <si>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</si>
  <si>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</si>
  <si>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</si>
  <si>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</si>
  <si>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</si>
  <si>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</si>
  <si>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</si>
  <si>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</si>
  <si>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</si>
  <si>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</si>
  <si>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</si>
  <si>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</si>
  <si>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</si>
  <si>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</si>
  <si>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</si>
  <si>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</si>
  <si>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</si>
  <si>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</si>
  <si>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</si>
  <si>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</si>
  <si>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</si>
  <si>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</si>
  <si>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</si>
  <si>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</si>
  <si>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</si>
  <si>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</si>
  <si>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</si>
  <si>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</si>
  <si>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</si>
  <si>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</si>
  <si>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</si>
  <si>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</si>
  <si>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</si>
  <si>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</si>
  <si>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</si>
  <si>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</si>
  <si>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</si>
  <si>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</si>
  <si>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</si>
  <si>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</si>
  <si>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</si>
  <si>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</si>
  <si>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</si>
  <si>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</si>
  <si>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</si>
  <si>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</si>
  <si>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</si>
  <si>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</si>
  <si>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</si>
  <si>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</si>
  <si>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</si>
  <si>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</si>
  <si>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</si>
  <si>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</si>
  <si>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</si>
  <si>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</si>
  <si>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</si>
  <si>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</si>
  <si>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</si>
  <si>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</si>
  <si>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</si>
  <si>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</si>
  <si>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</si>
  <si>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</si>
  <si>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</si>
  <si>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</si>
  <si>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</si>
  <si>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</si>
  <si>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</si>
  <si>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</si>
  <si>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</si>
  <si>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</si>
  <si>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</si>
  <si>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</si>
  <si>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</si>
  <si>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</si>
  <si>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</si>
  <si>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</si>
  <si>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</si>
  <si>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</si>
  <si>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</si>
  <si>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</si>
  <si>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</si>
  <si>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</si>
  <si>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</si>
  <si>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</si>
  <si>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</si>
  <si>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</si>
  <si>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</si>
  <si>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</si>
  <si>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</si>
  <si>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</si>
  <si>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</si>
  <si>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</si>
  <si>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</si>
  <si>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</si>
  <si>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</si>
  <si>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</si>
  <si>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</si>
  <si>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</si>
  <si>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</si>
  <si>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</si>
  <si>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</si>
  <si>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</si>
  <si>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</si>
  <si>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</si>
  <si>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</si>
  <si>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</si>
  <si>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</si>
  <si>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</si>
  <si>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</si>
  <si>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</si>
  <si>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</si>
  <si>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</si>
  <si>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</si>
  <si>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</si>
  <si>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</si>
  <si>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</si>
  <si>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</si>
  <si>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</si>
  <si>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</si>
  <si>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</si>
  <si>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</si>
  <si>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</si>
  <si>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</si>
  <si>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</si>
  <si>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</si>
  <si>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</si>
  <si>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</si>
  <si>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</si>
  <si>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</si>
  <si>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</si>
  <si>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</si>
  <si>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</si>
  <si>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</si>
  <si>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</si>
  <si>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</si>
  <si>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</si>
  <si>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</si>
  <si>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</si>
  <si>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</si>
  <si>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</si>
  <si>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</si>
  <si>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</si>
  <si>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</si>
  <si>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</si>
  <si>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</si>
  <si>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</si>
  <si>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</si>
  <si>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</si>
  <si>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</si>
  <si>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</si>
  <si>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</si>
  <si>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</si>
  <si>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</si>
  <si>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</si>
  <si>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</si>
  <si>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</si>
  <si>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</si>
  <si>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</si>
  <si>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</si>
  <si>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</si>
  <si>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</si>
  <si>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</si>
  <si>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</si>
  <si>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</si>
  <si>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</si>
  <si>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</si>
  <si>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</si>
  <si>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</si>
  <si>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</si>
  <si>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</si>
  <si>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</si>
  <si>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</si>
  <si>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</si>
  <si>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</si>
  <si>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</si>
  <si>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</si>
  <si>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</si>
  <si>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</si>
  <si>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</si>
  <si>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</si>
  <si>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</si>
  <si>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</si>
  <si>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</si>
  <si>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</si>
  <si>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</si>
  <si>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</si>
  <si>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</si>
  <si>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</si>
  <si>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</si>
  <si>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</si>
  <si>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</si>
  <si>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</si>
  <si>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</si>
  <si>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</si>
  <si>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</si>
  <si>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</si>
  <si>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</si>
  <si>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</si>
  <si>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</si>
  <si>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</si>
  <si>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</si>
  <si>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</si>
  <si>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</si>
  <si>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</si>
  <si>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</si>
  <si>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</si>
  <si>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</si>
  <si>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</si>
  <si>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</si>
  <si>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</si>
  <si>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</si>
  <si>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</si>
  <si>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</si>
  <si>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</si>
  <si>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</si>
  <si>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</si>
  <si>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</si>
  <si>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</si>
  <si>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</si>
  <si>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</si>
  <si>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</si>
  <si>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</si>
  <si>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</si>
  <si>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</si>
  <si>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</si>
  <si>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</si>
  <si>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</si>
  <si>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</si>
  <si>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</si>
  <si>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</si>
  <si>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</si>
  <si>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</si>
  <si>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</si>
  <si>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</si>
  <si>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</si>
  <si>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</si>
  <si>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</si>
  <si>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</si>
  <si>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</si>
  <si>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</si>
  <si>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</si>
  <si>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</si>
  <si>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</si>
  <si>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</si>
  <si>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</si>
  <si>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</si>
  <si>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</si>
  <si>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</si>
  <si>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</si>
  <si>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</si>
  <si>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</si>
  <si>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</si>
  <si>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</si>
  <si>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</si>
  <si>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</si>
  <si>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</si>
  <si>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</si>
  <si>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</si>
  <si>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</si>
  <si>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</si>
  <si>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</si>
  <si>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</si>
  <si>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</si>
  <si>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</si>
  <si>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</si>
  <si>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</si>
  <si>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</si>
  <si>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</si>
  <si>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</si>
  <si>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</si>
  <si>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</si>
  <si>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</si>
  <si>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</si>
  <si>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</si>
  <si>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</si>
  <si>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</si>
  <si>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</si>
  <si>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</si>
  <si>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</si>
  <si>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</si>
  <si>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</si>
  <si>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</si>
  <si>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</si>
  <si>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</si>
  <si>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</si>
  <si>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</si>
  <si>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</si>
  <si>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</si>
  <si>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</si>
  <si>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</si>
  <si>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</si>
  <si>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</si>
  <si>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</si>
  <si>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</si>
  <si>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</si>
  <si>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</si>
  <si>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</si>
  <si>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</si>
  <si>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</si>
  <si>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</si>
  <si>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</si>
  <si>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</si>
  <si>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</si>
  <si>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</si>
  <si>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</si>
  <si>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</si>
  <si>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</si>
  <si>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</si>
  <si>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</si>
  <si>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</si>
  <si>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</si>
  <si>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</si>
  <si>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</si>
  <si>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</si>
  <si>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</si>
  <si>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</si>
  <si>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</si>
  <si>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</si>
  <si>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</si>
  <si>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</si>
  <si>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</si>
  <si>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</si>
  <si>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</si>
  <si>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</si>
  <si>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</si>
  <si>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</si>
  <si>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</si>
  <si>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</si>
  <si>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</si>
  <si>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</si>
  <si>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</si>
  <si>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</si>
  <si>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</si>
  <si>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</si>
  <si>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</si>
  <si>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</si>
  <si>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</si>
  <si>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</si>
  <si>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</si>
  <si>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</si>
  <si>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</si>
  <si>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</si>
  <si>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</si>
  <si>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</si>
  <si>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</si>
  <si>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</si>
  <si>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</si>
  <si>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</si>
  <si>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</si>
  <si>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</si>
  <si>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</si>
  <si>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</si>
  <si>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</si>
  <si>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</si>
  <si>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</si>
  <si>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</si>
  <si>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</si>
  <si>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</si>
  <si>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</si>
  <si>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</si>
  <si>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</si>
  <si>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</si>
  <si>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</si>
  <si>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</si>
  <si>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</si>
  <si>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</si>
  <si>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</si>
  <si>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</si>
  <si>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</si>
  <si>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</si>
  <si>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</si>
  <si>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</si>
  <si>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</si>
  <si>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</si>
  <si>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</si>
  <si>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</si>
  <si>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</si>
  <si>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</si>
  <si>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</si>
  <si>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</si>
  <si>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</si>
  <si>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</si>
  <si>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</si>
  <si>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</si>
  <si>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</si>
  <si>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</si>
  <si>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</si>
  <si>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</si>
  <si>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</si>
  <si>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</si>
  <si>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</si>
  <si>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</si>
  <si>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</si>
  <si>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</si>
  <si>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</si>
  <si>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</si>
  <si>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</si>
  <si>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</si>
  <si>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</si>
  <si>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</si>
  <si>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</si>
  <si>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</si>
  <si>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</si>
  <si>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</si>
  <si>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</si>
  <si>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</si>
  <si>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</si>
  <si>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</si>
  <si>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</si>
  <si>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</si>
  <si>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</si>
  <si>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</si>
  <si>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</si>
  <si>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</si>
  <si>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</si>
  <si>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</si>
  <si>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</si>
  <si>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</si>
  <si>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</si>
  <si>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</si>
  <si>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</si>
  <si>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</si>
  <si>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</si>
  <si>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</si>
  <si>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</si>
  <si>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</si>
  <si>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</si>
  <si>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</si>
  <si>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</si>
  <si>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</si>
  <si>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</si>
  <si>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</si>
  <si>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</si>
  <si>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</si>
  <si>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</si>
  <si>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</si>
  <si>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</si>
  <si>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</si>
  <si>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</si>
  <si>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</si>
  <si>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</si>
  <si>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</si>
  <si>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</si>
  <si>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</si>
  <si>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</si>
  <si>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</si>
  <si>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</si>
  <si>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</si>
  <si>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</si>
  <si>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</si>
  <si>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</si>
  <si>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</si>
  <si>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</si>
  <si>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</si>
  <si>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</si>
  <si>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</si>
  <si>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</si>
  <si>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</si>
  <si>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</si>
  <si>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</si>
  <si>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</si>
  <si>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</si>
  <si>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</si>
  <si>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</si>
  <si>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</si>
  <si>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</si>
  <si>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</si>
  <si>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</si>
  <si>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</si>
  <si>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</si>
  <si>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</si>
  <si>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</si>
  <si>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</si>
  <si>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</si>
  <si>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</si>
  <si>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</si>
  <si>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</si>
  <si>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</si>
  <si>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</si>
  <si>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</si>
  <si>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</si>
  <si>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</si>
  <si>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</si>
  <si>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</si>
  <si>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</si>
  <si>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</si>
  <si>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</si>
  <si>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</si>
  <si>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</si>
  <si>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</si>
  <si>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</si>
  <si>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</si>
  <si>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</si>
  <si>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</si>
  <si>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</si>
  <si>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</si>
  <si>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</si>
  <si>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</si>
  <si>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</si>
  <si>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</si>
  <si>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</si>
  <si>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</si>
  <si>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</si>
  <si>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</si>
  <si>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</si>
  <si>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</si>
  <si>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</si>
  <si>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</si>
  <si>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</si>
  <si>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</si>
  <si>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</si>
  <si>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</si>
  <si>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</si>
  <si>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</si>
  <si>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</si>
  <si>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</si>
  <si>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</si>
  <si>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</si>
  <si>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</si>
  <si>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</si>
  <si>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</si>
  <si>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</si>
  <si>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</si>
  <si>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</si>
  <si>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</si>
  <si>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</si>
  <si>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</si>
  <si>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</si>
  <si>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</si>
  <si>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</si>
  <si>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</si>
  <si>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</si>
  <si>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</si>
  <si>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</si>
  <si>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</si>
  <si>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</si>
  <si>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</si>
  <si>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</si>
  <si>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</si>
  <si>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</si>
  <si>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</si>
  <si>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</si>
  <si>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</si>
  <si>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</si>
  <si>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</si>
  <si>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</si>
  <si>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</si>
  <si>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</si>
  <si>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</si>
  <si>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</si>
  <si>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</si>
  <si>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</si>
  <si>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</si>
  <si>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</si>
  <si>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</si>
  <si>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</si>
  <si>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</si>
  <si>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</si>
  <si>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</si>
  <si>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</si>
  <si>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</si>
  <si>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</si>
  <si>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</si>
  <si>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</si>
  <si>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</si>
  <si>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</si>
  <si>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</si>
  <si>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</si>
  <si>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</si>
  <si>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</si>
  <si>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</si>
  <si>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</si>
  <si>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</si>
  <si>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</si>
  <si>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</si>
  <si>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</si>
  <si>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</si>
  <si>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</si>
  <si>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</si>
  <si>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</si>
  <si>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</si>
  <si>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</si>
  <si>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</si>
  <si>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</si>
  <si>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</si>
  <si>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</si>
  <si>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</si>
  <si>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</si>
  <si>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</si>
  <si>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</si>
  <si>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</si>
  <si>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</si>
  <si>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</si>
  <si>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</si>
  <si>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</si>
  <si>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</si>
  <si>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</si>
  <si>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</si>
  <si>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</si>
  <si>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</si>
  <si>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</si>
  <si>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</si>
  <si>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</si>
  <si>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</si>
  <si>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</si>
  <si>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</si>
  <si>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</si>
  <si>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</si>
  <si>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</si>
  <si>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</si>
  <si>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</si>
  <si>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</si>
  <si>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</si>
  <si>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</si>
  <si>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</si>
  <si>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</si>
  <si>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</si>
  <si>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</si>
  <si>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</si>
  <si>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</si>
  <si>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</si>
  <si>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</si>
  <si>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</si>
  <si>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</si>
  <si>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</si>
  <si>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</si>
  <si>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</si>
  <si>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</si>
  <si>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</si>
  <si>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</si>
  <si>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</si>
  <si>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</si>
  <si>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</si>
  <si>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</si>
  <si>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</si>
  <si>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</si>
  <si>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</si>
  <si>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</si>
  <si>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</si>
  <si>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</si>
  <si>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</si>
  <si>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</si>
  <si>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</si>
  <si>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</si>
  <si>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</si>
  <si>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</si>
  <si>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</si>
  <si>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</si>
  <si>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</si>
  <si>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</si>
  <si>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</si>
  <si>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</si>
  <si>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</si>
  <si>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</si>
  <si>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</si>
  <si>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</si>
  <si>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</si>
  <si>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</si>
  <si>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</si>
  <si>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</si>
  <si>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</si>
  <si>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</si>
  <si>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</si>
  <si>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</si>
  <si>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</si>
  <si>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</si>
  <si>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</si>
  <si>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</si>
  <si>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</si>
  <si>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</si>
  <si>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</si>
  <si>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</si>
  <si>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</si>
  <si>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</si>
  <si>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</si>
  <si>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</si>
  <si>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</si>
  <si>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</si>
  <si>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</si>
  <si>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</si>
  <si>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</si>
  <si>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</si>
  <si>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</si>
  <si>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</si>
  <si>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</si>
  <si>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</si>
  <si>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</si>
  <si>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</si>
  <si>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</si>
  <si>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</si>
  <si>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</si>
  <si>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</si>
  <si>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</si>
  <si>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</si>
  <si>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</si>
  <si>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</si>
  <si>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</si>
  <si>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</si>
  <si>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</si>
  <si>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</si>
  <si>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</si>
  <si>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</si>
  <si>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</si>
  <si>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</si>
  <si>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</si>
  <si>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</si>
  <si>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</si>
  <si>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</si>
  <si>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</si>
  <si>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</si>
  <si>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</si>
  <si>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</si>
  <si>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</si>
  <si>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</si>
  <si>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</si>
  <si>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</si>
  <si>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</si>
  <si>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</si>
  <si>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</si>
  <si>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</si>
  <si>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</si>
  <si>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</si>
  <si>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</si>
  <si>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</si>
  <si>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</si>
  <si>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</si>
  <si>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</si>
  <si>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</si>
  <si>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</si>
  <si>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</si>
  <si>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</si>
  <si>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</si>
  <si>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</si>
  <si>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</si>
  <si>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</si>
  <si>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</si>
  <si>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</si>
  <si>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</si>
  <si>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</si>
  <si>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</si>
  <si>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</si>
  <si>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</si>
  <si>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</si>
  <si>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</si>
  <si>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</si>
  <si>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</si>
  <si>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</si>
  <si>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</si>
  <si>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</si>
  <si>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</si>
  <si>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</si>
  <si>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</si>
  <si>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</si>
  <si>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</si>
  <si>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</si>
  <si>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</si>
  <si>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</si>
  <si>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</si>
  <si>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</si>
  <si>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</si>
  <si>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</si>
  <si>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</si>
  <si>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</si>
  <si>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</si>
  <si>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</si>
  <si>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</si>
  <si>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</si>
  <si>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</si>
  <si>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</si>
  <si>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</si>
  <si>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</si>
  <si>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</si>
  <si>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</si>
  <si>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</si>
  <si>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</si>
  <si>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</si>
  <si>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</si>
  <si>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</si>
  <si>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</si>
  <si>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</si>
  <si>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</si>
  <si>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</si>
  <si>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</si>
  <si>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</si>
  <si>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</si>
  <si>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</si>
  <si>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</si>
  <si>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</si>
  <si>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</si>
  <si>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</si>
  <si>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</si>
  <si>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</si>
  <si>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</si>
  <si>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</si>
  <si>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</si>
  <si>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</si>
  <si>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</si>
  <si>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</si>
  <si>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</si>
  <si>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</si>
  <si>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</si>
  <si>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</si>
  <si>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</si>
  <si>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</si>
  <si>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</si>
  <si>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</si>
  <si>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</si>
  <si>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</si>
  <si>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</si>
  <si>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</si>
  <si>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</si>
  <si>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</si>
  <si>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</si>
  <si>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</si>
  <si>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</si>
  <si>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</si>
  <si>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</si>
  <si>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</si>
  <si>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</si>
  <si>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</si>
  <si>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</si>
  <si>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</si>
  <si>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</si>
  <si>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</si>
  <si>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</si>
  <si>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</si>
  <si>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</si>
  <si>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</si>
  <si>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</si>
  <si>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</si>
  <si>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</si>
  <si>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</si>
  <si>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</si>
  <si>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</si>
  <si>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</si>
  <si>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</si>
  <si>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</si>
  <si>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</si>
  <si>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</si>
  <si>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</si>
  <si>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</si>
  <si>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</si>
  <si>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</si>
  <si>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</si>
  <si>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</si>
  <si>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</si>
  <si>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</si>
  <si>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</si>
  <si>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</si>
  <si>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</si>
  <si>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</si>
  <si>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</si>
  <si>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</si>
  <si>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</si>
  <si>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</si>
  <si>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</si>
  <si>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</si>
  <si>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</si>
  <si>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</si>
  <si>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</si>
  <si>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</si>
  <si>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</si>
  <si>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</si>
  <si>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</si>
  <si>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</si>
  <si>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</si>
  <si>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</si>
  <si>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</si>
  <si>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</si>
  <si>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</si>
  <si>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</si>
  <si>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</si>
  <si>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</si>
  <si>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</si>
  <si>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</si>
  <si>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</si>
  <si>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</si>
  <si>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</si>
  <si>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</si>
  <si>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</si>
  <si>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</si>
  <si>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</si>
  <si>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</si>
  <si>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</si>
  <si>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</si>
  <si>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</si>
  <si>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</si>
  <si>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</si>
  <si>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</si>
  <si>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</si>
  <si>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</si>
  <si>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</si>
  <si>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</si>
  <si>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</si>
  <si>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</si>
  <si>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</si>
  <si>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</si>
  <si>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</si>
  <si>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</si>
  <si>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</si>
  <si>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</si>
  <si>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</si>
  <si>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</si>
  <si>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</si>
  <si>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</si>
  <si>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</si>
  <si>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</si>
  <si>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</si>
  <si>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</si>
  <si>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</si>
  <si>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</si>
  <si>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</si>
  <si>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</si>
  <si>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</si>
  <si>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</si>
  <si>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</si>
  <si>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</si>
  <si>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</si>
  <si>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</si>
  <si>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</si>
  <si>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</si>
  <si>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</si>
  <si>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</si>
  <si>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</si>
  <si>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</si>
  <si>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</si>
  <si>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</si>
  <si>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</si>
  <si>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</si>
  <si>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</si>
  <si>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</si>
  <si>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</si>
  <si>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</si>
  <si>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</si>
  <si>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</si>
  <si>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</si>
  <si>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</si>
  <si>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</si>
  <si>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</si>
  <si>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</si>
  <si>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</si>
  <si>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</si>
  <si>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</si>
  <si>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</si>
  <si>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</si>
  <si>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</si>
  <si>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</si>
  <si>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</si>
  <si>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</si>
  <si>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</si>
  <si>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</si>
  <si>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</si>
  <si>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</si>
  <si>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</si>
  <si>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</si>
  <si>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</si>
  <si>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</si>
  <si>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</si>
  <si>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</si>
  <si>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</si>
  <si>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</si>
  <si>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</si>
  <si>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</si>
  <si>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</si>
  <si>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</si>
  <si>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</si>
  <si>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</si>
  <si>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</si>
  <si>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</si>
  <si>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</si>
  <si>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</si>
  <si>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</si>
  <si>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</si>
  <si>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</si>
  <si>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</si>
  <si>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</si>
  <si>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</si>
  <si>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</si>
  <si>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</si>
  <si>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</si>
  <si>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</si>
  <si>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</si>
  <si>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</si>
  <si>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</si>
  <si>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</si>
  <si>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</si>
  <si>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</si>
  <si>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</si>
  <si>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</si>
  <si>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</si>
  <si>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</si>
  <si>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</si>
  <si>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</si>
  <si>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</si>
  <si>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</si>
  <si>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</si>
  <si>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</si>
  <si>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</si>
  <si>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</si>
  <si>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</si>
  <si>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</si>
  <si>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</si>
  <si>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</si>
  <si>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</si>
  <si>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</si>
  <si>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</si>
  <si>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</si>
  <si>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</si>
  <si>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</si>
  <si>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</si>
  <si>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</si>
  <si>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</si>
  <si>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</si>
  <si>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</si>
  <si>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</si>
  <si>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</si>
  <si>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</si>
  <si>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</si>
  <si>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</si>
  <si>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</si>
  <si>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</si>
  <si>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</si>
  <si>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</si>
  <si>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</si>
  <si>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</si>
  <si>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</si>
  <si>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</si>
  <si>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</si>
  <si>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</si>
  <si>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</si>
  <si>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</si>
  <si>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</si>
  <si>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</si>
  <si>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</si>
  <si>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</si>
  <si>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</si>
  <si>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</si>
  <si>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</si>
  <si>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</si>
  <si>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</si>
  <si>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</si>
  <si>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</si>
  <si>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</si>
  <si>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</si>
  <si>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</si>
  <si>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</si>
  <si>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</si>
  <si>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</si>
  <si>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</si>
  <si>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</si>
  <si>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</si>
  <si>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</si>
  <si>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</si>
  <si>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</si>
  <si>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</si>
  <si>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</si>
  <si>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</si>
  <si>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</si>
  <si>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</si>
  <si>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</si>
  <si>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</si>
  <si>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</si>
  <si>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</si>
  <si>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</si>
  <si>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</si>
  <si>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</si>
  <si>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</si>
  <si>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</si>
  <si>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</si>
  <si>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</si>
  <si>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</si>
  <si>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</si>
  <si>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</si>
  <si>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</si>
  <si>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</si>
  <si>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</si>
  <si>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</si>
  <si>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</si>
  <si>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</si>
  <si>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</si>
  <si>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</si>
  <si>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</si>
  <si>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</si>
  <si>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</si>
  <si>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</si>
  <si>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</si>
  <si>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</si>
  <si>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</si>
  <si>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</si>
  <si>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</si>
  <si>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</si>
  <si>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</si>
  <si>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</si>
  <si>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</si>
  <si>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</si>
  <si>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</si>
  <si>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</si>
  <si>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</si>
  <si>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</si>
  <si>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</si>
  <si>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</si>
  <si>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</si>
  <si>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</si>
  <si>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</si>
  <si>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</si>
  <si>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</si>
  <si>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</si>
  <si>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</si>
  <si>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</si>
  <si>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</si>
  <si>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</si>
  <si>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</si>
  <si>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</si>
  <si>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</si>
  <si>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</si>
  <si>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</si>
  <si>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</si>
  <si>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</si>
  <si>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</si>
  <si>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</si>
  <si>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</si>
  <si>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</si>
  <si>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</si>
  <si>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</si>
  <si>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</si>
  <si>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</si>
  <si>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</si>
  <si>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</si>
  <si>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</si>
  <si>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</si>
  <si>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</si>
  <si>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</si>
  <si>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</si>
  <si>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</si>
  <si>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</si>
  <si>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</si>
  <si>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</si>
  <si>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</si>
  <si>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</si>
  <si>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</si>
  <si>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</si>
  <si>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</si>
  <si>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</si>
  <si>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</si>
  <si>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</si>
  <si>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</si>
  <si>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</si>
  <si>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</si>
  <si>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</si>
  <si>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</si>
  <si>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</si>
  <si>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</si>
  <si>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</si>
  <si>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</si>
  <si>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</si>
  <si>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</si>
  <si>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</si>
  <si>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</si>
  <si>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</si>
  <si>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</si>
  <si>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</si>
  <si>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</si>
  <si>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</si>
  <si>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</si>
  <si>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</si>
  <si>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</si>
  <si>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</si>
  <si>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</si>
  <si>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</si>
  <si>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</si>
  <si>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</si>
  <si>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</si>
  <si>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</si>
  <si>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</si>
  <si>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</si>
  <si>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</si>
  <si>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</si>
  <si>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</si>
  <si>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</si>
  <si>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</si>
  <si>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</si>
  <si>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</si>
  <si>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</si>
  <si>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</si>
  <si>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</si>
  <si>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</si>
  <si>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</si>
  <si>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</si>
  <si>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</si>
  <si>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</si>
  <si>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</si>
  <si>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</si>
  <si>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</si>
  <si>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</si>
  <si>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</si>
  <si>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</si>
  <si>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</si>
  <si>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</si>
  <si>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</si>
  <si>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</si>
  <si>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</si>
  <si>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</si>
  <si>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</si>
  <si>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</si>
  <si>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</si>
  <si>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</si>
  <si>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</si>
  <si>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</si>
  <si>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</si>
  <si>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</si>
  <si>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</si>
  <si>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</si>
  <si>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</si>
  <si>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</si>
  <si>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</si>
  <si>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</si>
  <si>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</si>
  <si>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</si>
  <si>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</si>
  <si>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</si>
  <si>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</si>
  <si>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</si>
  <si>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</si>
  <si>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</si>
  <si>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</si>
  <si>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</si>
  <si>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</si>
  <si>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</si>
  <si>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</si>
  <si>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</si>
  <si>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</si>
  <si>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</si>
  <si>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</si>
  <si>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</si>
  <si>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</si>
  <si>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</si>
  <si>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</si>
  <si>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</si>
  <si>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</si>
  <si>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</si>
  <si>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</si>
  <si>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</si>
  <si>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</si>
  <si>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</si>
  <si>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</si>
  <si>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</si>
  <si>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</si>
  <si>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</si>
  <si>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</si>
  <si>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</si>
  <si>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</si>
  <si>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</si>
  <si>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</si>
  <si>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</si>
  <si>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</si>
  <si>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</si>
  <si>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</si>
  <si>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</si>
  <si>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</si>
  <si>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</si>
  <si>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</si>
  <si>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</si>
  <si>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</si>
  <si>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</si>
  <si>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</si>
  <si>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</si>
  <si>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</si>
  <si>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</si>
  <si>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</si>
  <si>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</si>
  <si>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</si>
  <si>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</si>
  <si>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</si>
  <si>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</si>
  <si>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</si>
  <si>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</si>
  <si>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</si>
  <si>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</si>
  <si>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</si>
  <si>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</si>
  <si>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</si>
  <si>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</si>
  <si>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</si>
  <si>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</si>
  <si>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</si>
  <si>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</si>
  <si>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</si>
  <si>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</si>
  <si>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</si>
  <si>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</si>
  <si>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</si>
  <si>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</si>
  <si>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</si>
  <si>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</si>
  <si>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</si>
  <si>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</si>
  <si>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</si>
  <si>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</si>
  <si>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</si>
  <si>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</si>
  <si>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</si>
  <si>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</si>
  <si>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</si>
  <si>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</si>
  <si>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</si>
  <si>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</si>
  <si>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</si>
  <si>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</si>
  <si>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</si>
  <si>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</si>
  <si>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</si>
  <si>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</si>
  <si>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</si>
  <si>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</si>
  <si>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</si>
  <si>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</si>
  <si>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</si>
  <si>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</si>
  <si>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</si>
  <si>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</si>
  <si>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</si>
  <si>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</si>
  <si>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</si>
  <si>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</si>
  <si>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</si>
  <si>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</si>
  <si>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</si>
  <si>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</si>
  <si>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</si>
  <si>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</si>
  <si>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</si>
  <si>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</si>
  <si>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</si>
  <si>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</si>
  <si>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</si>
  <si>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</si>
  <si>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</si>
  <si>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</si>
  <si>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</si>
  <si>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</si>
  <si>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</si>
  <si>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</si>
  <si>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</si>
  <si>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</si>
  <si>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</si>
  <si>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</si>
  <si>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</si>
  <si>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</si>
  <si>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</si>
  <si>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</si>
  <si>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</si>
  <si>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</si>
  <si>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</si>
  <si>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</si>
  <si>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</si>
  <si>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</si>
  <si>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</si>
  <si>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</si>
  <si>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</si>
  <si>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</si>
  <si>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</si>
  <si>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</si>
  <si>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</si>
  <si>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</si>
  <si>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</si>
  <si>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</si>
  <si>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</si>
  <si>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</si>
  <si>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</si>
  <si>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</si>
  <si>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</si>
  <si>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</si>
  <si>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</si>
  <si>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</si>
  <si>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</si>
  <si>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</si>
  <si>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</si>
  <si>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</si>
  <si>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</si>
  <si>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</si>
  <si>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</si>
  <si>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</si>
  <si>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</si>
  <si>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</si>
  <si>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</si>
  <si>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</si>
  <si>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</si>
  <si>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</si>
  <si>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</si>
  <si>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</si>
  <si>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</si>
  <si>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</si>
  <si>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</si>
  <si>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</si>
  <si>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</si>
  <si>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</si>
  <si>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</si>
  <si>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</si>
  <si>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</si>
  <si>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</si>
  <si>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</si>
  <si>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</si>
  <si>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</si>
  <si>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</si>
  <si>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</si>
  <si>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</si>
  <si>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</si>
  <si>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</si>
  <si>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</si>
  <si>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</si>
  <si>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</si>
  <si>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</si>
  <si>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</si>
  <si>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</si>
  <si>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</si>
  <si>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</si>
  <si>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</si>
  <si>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</si>
  <si>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</si>
  <si>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</si>
  <si>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</si>
  <si>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</si>
  <si>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</si>
  <si>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</si>
  <si>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</si>
  <si>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</si>
  <si>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</si>
  <si>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</si>
  <si>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</si>
  <si>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</si>
  <si>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</si>
  <si>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</si>
  <si>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</si>
  <si>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</si>
  <si>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</si>
  <si>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</si>
  <si>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</si>
  <si>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</si>
  <si>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</si>
  <si>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</si>
  <si>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</si>
  <si>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</si>
  <si>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</si>
  <si>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</si>
  <si>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</si>
  <si>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</si>
  <si>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</si>
  <si>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</si>
  <si>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</si>
  <si>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</si>
  <si>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</si>
  <si>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</si>
  <si>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</si>
  <si>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</si>
  <si>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</si>
  <si>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</si>
  <si>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</si>
  <si>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</si>
  <si>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</si>
  <si>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</si>
  <si>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</si>
  <si>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</si>
  <si>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</si>
  <si>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</si>
  <si>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</si>
  <si>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</si>
  <si>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</si>
  <si>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</si>
  <si>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</si>
  <si>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</si>
  <si>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</si>
  <si>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</si>
  <si>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</si>
  <si>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</si>
  <si>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</si>
  <si>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</si>
  <si>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</si>
  <si>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</si>
  <si>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</si>
  <si>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</si>
  <si>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</si>
  <si>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</si>
  <si>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</si>
  <si>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</si>
  <si>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</si>
  <si>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</si>
  <si>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</si>
  <si>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</si>
  <si>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</si>
  <si>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</si>
  <si>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</si>
  <si>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</si>
  <si>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</si>
  <si>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</si>
  <si>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</si>
  <si>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</si>
  <si>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</si>
  <si>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</si>
  <si>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</si>
  <si>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</si>
  <si>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</si>
  <si>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</si>
  <si>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</si>
  <si>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</si>
  <si>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</si>
  <si>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</si>
  <si>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</si>
  <si>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</si>
  <si>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</si>
  <si>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</si>
  <si>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</si>
  <si>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</si>
  <si>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</si>
  <si>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</si>
  <si>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</si>
  <si>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</si>
  <si>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</si>
  <si>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</si>
  <si>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</si>
  <si>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</si>
  <si>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</si>
  <si>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</si>
  <si>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</si>
  <si>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</si>
  <si>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</si>
  <si>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</si>
  <si>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</si>
  <si>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</si>
  <si>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</si>
  <si>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</si>
  <si>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</si>
  <si>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</si>
  <si>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</si>
  <si>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</si>
  <si>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</si>
  <si>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</si>
  <si>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</si>
  <si>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</si>
  <si>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</si>
  <si>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</si>
  <si>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</si>
  <si>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</si>
  <si>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</si>
  <si>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</si>
  <si>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</si>
  <si>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</si>
  <si>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</si>
  <si>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</si>
  <si>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</si>
  <si>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</si>
  <si>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</si>
  <si>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</si>
  <si>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</si>
  <si>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</si>
  <si>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</si>
  <si>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</si>
  <si>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</si>
  <si>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</si>
  <si>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</si>
  <si>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</si>
  <si>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</si>
  <si>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</si>
  <si>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</si>
  <si>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</si>
  <si>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</si>
  <si>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</si>
  <si>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</si>
  <si>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</si>
  <si>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</si>
  <si>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</si>
  <si>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</si>
  <si>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</si>
  <si>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</si>
  <si>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</si>
  <si>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</si>
  <si>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</si>
  <si>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</si>
  <si>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</si>
  <si>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</si>
  <si>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</si>
  <si>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</si>
  <si>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</si>
  <si>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</si>
  <si>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</si>
  <si>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</si>
  <si>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</si>
  <si>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</si>
  <si>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</si>
  <si>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</si>
  <si>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</si>
  <si>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</si>
  <si>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</si>
  <si>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</si>
  <si>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</si>
  <si>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</si>
  <si>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</si>
  <si>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</si>
  <si>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</si>
  <si>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</si>
  <si>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</si>
  <si>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</si>
  <si>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</si>
  <si>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</si>
  <si>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</si>
  <si>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</si>
  <si>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</si>
  <si>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</si>
  <si>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</si>
  <si>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</si>
  <si>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</si>
  <si>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</si>
  <si>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</si>
  <si>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</si>
  <si>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</si>
  <si>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</si>
  <si>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</si>
  <si>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</si>
  <si>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</si>
  <si>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</si>
  <si>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</si>
  <si>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</si>
  <si>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</si>
  <si>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</si>
  <si>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</si>
  <si>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</si>
  <si>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</si>
  <si>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</si>
  <si>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</si>
  <si>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</si>
  <si>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</si>
  <si>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</si>
  <si>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</si>
  <si>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</si>
  <si>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</si>
  <si>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</si>
  <si>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</si>
  <si>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</si>
  <si>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</si>
  <si>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</si>
  <si>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</si>
  <si>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</si>
  <si>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</si>
  <si>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</si>
  <si>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</si>
  <si>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</si>
  <si>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</si>
  <si>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</si>
  <si>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</si>
  <si>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</si>
  <si>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</si>
  <si>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</si>
  <si>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</si>
  <si>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</si>
  <si>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</si>
  <si>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</si>
  <si>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</si>
  <si>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</si>
  <si>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</si>
  <si>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</si>
  <si>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</si>
  <si>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</si>
  <si>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</si>
  <si>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</si>
  <si>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</si>
  <si>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</si>
  <si>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</si>
  <si>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</si>
  <si>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</si>
  <si>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</si>
  <si>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</si>
  <si>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</si>
  <si>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</si>
  <si>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</si>
  <si>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</si>
  <si>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</si>
  <si>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</si>
  <si>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</si>
  <si>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</si>
  <si>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</si>
  <si>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</si>
  <si>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</si>
  <si>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</si>
  <si>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</si>
  <si>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</si>
  <si>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</si>
  <si>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</si>
  <si>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</si>
  <si>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</si>
  <si>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</si>
  <si>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</si>
  <si>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</si>
  <si>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</si>
  <si>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</si>
  <si>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</si>
  <si>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</si>
  <si>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</si>
  <si>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</si>
  <si>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</si>
  <si>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</si>
  <si>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</si>
  <si>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</si>
  <si>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</si>
  <si>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</si>
  <si>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</si>
  <si>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</si>
  <si>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</si>
  <si>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</si>
  <si>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</si>
  <si>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</si>
  <si>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</si>
  <si>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</si>
  <si>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</si>
  <si>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</si>
  <si>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</si>
  <si>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</si>
  <si>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</si>
  <si>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</si>
  <si>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</si>
  <si>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</si>
  <si>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</si>
  <si>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</si>
  <si>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</si>
  <si>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</si>
  <si>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</si>
  <si>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</si>
  <si>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</si>
  <si>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</si>
  <si>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</si>
  <si>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</si>
  <si>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</si>
  <si>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</si>
  <si>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</si>
  <si>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</si>
  <si>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</si>
  <si>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</si>
  <si>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</si>
  <si>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</si>
  <si>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</si>
  <si>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</si>
  <si>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</si>
  <si>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</si>
  <si>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</si>
  <si>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</si>
  <si>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</si>
  <si>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</si>
  <si>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</si>
  <si>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</si>
  <si>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</si>
  <si>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</si>
  <si>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</si>
  <si>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</si>
  <si>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</si>
  <si>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</si>
  <si>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</si>
  <si>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</si>
  <si>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</si>
  <si>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</si>
  <si>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</si>
  <si>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</si>
  <si>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</si>
  <si>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</si>
  <si>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</si>
  <si>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</si>
  <si>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</si>
  <si>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</si>
  <si>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</si>
  <si>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</si>
  <si>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</si>
  <si>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</si>
  <si>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</si>
  <si>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</si>
  <si>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</si>
  <si>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</si>
  <si>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</si>
  <si>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</si>
  <si>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</si>
  <si>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</si>
  <si>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</si>
  <si>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</si>
  <si>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</si>
  <si>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</si>
  <si>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</si>
  <si>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</si>
  <si>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</si>
  <si>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</si>
  <si>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</si>
  <si>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</si>
  <si>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</si>
  <si>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</si>
  <si>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</si>
  <si>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</si>
  <si>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</si>
  <si>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</si>
  <si>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</si>
  <si>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</si>
  <si>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</si>
  <si>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</si>
  <si>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</si>
  <si>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</si>
  <si>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</si>
  <si>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</si>
  <si>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</si>
  <si>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</si>
  <si>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</si>
  <si>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</si>
  <si>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</si>
  <si>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</si>
  <si>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</si>
  <si>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</si>
  <si>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</si>
  <si>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</si>
  <si>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</si>
  <si>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</si>
  <si>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</si>
  <si>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</si>
  <si>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</si>
  <si>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</si>
  <si>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</si>
  <si>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</si>
  <si>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</si>
  <si>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</si>
  <si>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</si>
  <si>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</si>
  <si>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</si>
  <si>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</si>
  <si>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</si>
  <si>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</si>
  <si>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</si>
  <si>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</si>
  <si>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</si>
  <si>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</si>
  <si>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</si>
  <si>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</si>
  <si>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</si>
  <si>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</si>
  <si>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</si>
  <si>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</si>
  <si>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</si>
  <si>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</si>
  <si>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</si>
  <si>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</si>
  <si>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</si>
  <si>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</si>
  <si>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</si>
  <si>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</si>
  <si>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</si>
  <si>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</si>
  <si>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</si>
  <si>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</si>
  <si>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</si>
  <si>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</si>
  <si>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</si>
  <si>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</si>
  <si>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</si>
  <si>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</si>
  <si>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</si>
  <si>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</si>
  <si>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</si>
  <si>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</si>
  <si>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</si>
  <si>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</si>
  <si>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</si>
  <si>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</si>
  <si>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</si>
  <si>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</si>
  <si>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</si>
  <si>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</si>
  <si>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</si>
  <si>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</si>
  <si>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</si>
  <si>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</si>
  <si>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</si>
  <si>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</si>
  <si>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</si>
  <si>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</si>
  <si>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</si>
  <si>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</si>
  <si>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</si>
  <si>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</si>
  <si>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</si>
  <si>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</si>
  <si>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</si>
  <si>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</si>
  <si>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</si>
  <si>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</si>
  <si>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</si>
  <si>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</si>
  <si>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</si>
  <si>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</si>
  <si>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</si>
  <si>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</si>
  <si>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</si>
  <si>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</si>
  <si>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</si>
  <si>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</si>
  <si>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</si>
  <si>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</si>
  <si>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</si>
  <si>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</si>
  <si>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</si>
  <si>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</si>
  <si>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</si>
  <si>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</si>
  <si>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</si>
  <si>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</si>
  <si>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</si>
  <si>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</si>
  <si>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</si>
  <si>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</si>
  <si>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</si>
  <si>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</si>
  <si>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</si>
  <si>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</si>
  <si>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</si>
  <si>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</si>
  <si>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</si>
  <si>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</si>
  <si>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</si>
  <si>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</si>
  <si>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</si>
  <si>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</si>
  <si>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</si>
  <si>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</si>
  <si>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</si>
  <si>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</si>
  <si>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</si>
  <si>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</si>
  <si>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</si>
  <si>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</si>
  <si>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</si>
  <si>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</si>
  <si>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</si>
  <si>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</si>
  <si>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</si>
  <si>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</si>
  <si>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</si>
  <si>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</si>
  <si>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</si>
  <si>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</si>
  <si>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</si>
  <si>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</si>
  <si>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</si>
  <si>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</si>
  <si>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</si>
  <si>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</si>
  <si>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</si>
  <si>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</si>
  <si>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</si>
  <si>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</si>
  <si>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</si>
  <si>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</si>
  <si>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</si>
  <si>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</si>
  <si>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</si>
  <si>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</si>
  <si>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</si>
  <si>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</si>
  <si>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</si>
  <si>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</si>
  <si>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</si>
  <si>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</si>
  <si>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</si>
  <si>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</si>
  <si>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</si>
  <si>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</si>
  <si>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</si>
  <si>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</si>
  <si>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</si>
  <si>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</si>
  <si>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</si>
  <si>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</si>
  <si>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</si>
  <si>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</si>
  <si>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</si>
  <si>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</si>
  <si>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</si>
  <si>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</si>
  <si>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</si>
  <si>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</si>
  <si>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</si>
  <si>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</si>
  <si>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</si>
  <si>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</si>
  <si>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</si>
  <si>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</si>
  <si>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</si>
  <si>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</si>
  <si>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</si>
  <si>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</si>
  <si>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</si>
  <si>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</si>
  <si>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</si>
  <si>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</si>
  <si>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</si>
  <si>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</si>
  <si>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</si>
  <si>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</si>
  <si>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</si>
  <si>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</si>
  <si>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</si>
  <si>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</si>
  <si>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</si>
  <si>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</si>
  <si>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</si>
  <si>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</si>
  <si>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</si>
  <si>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</si>
  <si>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</si>
  <si>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</si>
  <si>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</si>
  <si>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</si>
  <si>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</si>
  <si>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</si>
  <si>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</si>
  <si>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</si>
  <si>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</si>
  <si>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</si>
  <si>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</si>
  <si>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</si>
  <si>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</si>
  <si>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</si>
  <si>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</si>
  <si>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</si>
  <si>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</si>
  <si>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</si>
  <si>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</si>
  <si>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</si>
  <si>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</si>
  <si>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</si>
  <si>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</si>
  <si>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</si>
  <si>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</si>
  <si>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</si>
  <si>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</si>
  <si>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</si>
  <si>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</si>
  <si>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</si>
  <si>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</si>
  <si>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</si>
  <si>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</si>
  <si>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</si>
  <si>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</si>
  <si>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</si>
  <si>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</si>
  <si>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</si>
  <si>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</si>
  <si>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</si>
  <si>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</si>
  <si>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</si>
  <si>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</si>
  <si>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</si>
  <si>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</si>
  <si>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</si>
  <si>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</si>
  <si>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</si>
  <si>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</si>
  <si>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</si>
  <si>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</si>
  <si>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</si>
  <si>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</si>
  <si>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</si>
  <si>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</si>
  <si>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</si>
  <si>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</si>
  <si>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</si>
  <si>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</si>
  <si>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</si>
  <si>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</si>
  <si>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</si>
  <si>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</si>
  <si>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</si>
  <si>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</si>
  <si>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</si>
  <si>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</si>
  <si>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</si>
  <si>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</si>
  <si>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</si>
  <si>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</si>
  <si>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</si>
  <si>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</si>
  <si>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</si>
  <si>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</si>
  <si>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</si>
  <si>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</si>
  <si>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</si>
  <si>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</si>
  <si>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</si>
  <si>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</si>
  <si>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</si>
  <si>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</si>
  <si>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</si>
  <si>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</si>
  <si>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</si>
  <si>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</si>
  <si>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</si>
  <si>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</si>
  <si>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</si>
  <si>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</si>
  <si>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</si>
  <si>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</si>
  <si>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</si>
  <si>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</si>
  <si>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</si>
  <si>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</si>
  <si>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</si>
  <si>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</si>
  <si>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</si>
  <si>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</si>
  <si>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</si>
  <si>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</si>
  <si>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</si>
  <si>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</si>
  <si>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</si>
  <si>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</si>
  <si>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</si>
  <si>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</si>
  <si>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</si>
  <si>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</si>
  <si>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</si>
  <si>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</si>
  <si>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</si>
  <si>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</si>
  <si>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</si>
  <si>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</si>
  <si>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</si>
  <si>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</si>
  <si>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</si>
  <si>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</si>
  <si>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</si>
  <si>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</si>
  <si>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</si>
  <si>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</si>
  <si>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</si>
  <si>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</si>
  <si>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</si>
  <si>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</si>
  <si>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</si>
  <si>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</si>
  <si>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</si>
  <si>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</si>
  <si>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</si>
  <si>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</si>
  <si>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</si>
  <si>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</si>
  <si>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</si>
  <si>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</si>
  <si>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</si>
  <si>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</si>
  <si>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</si>
  <si>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</si>
  <si>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</si>
  <si>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</si>
  <si>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</si>
  <si>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</si>
  <si>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</si>
  <si>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</si>
  <si>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</si>
  <si>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</si>
  <si>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</si>
  <si>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</si>
  <si>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</si>
  <si>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</si>
  <si>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</si>
  <si>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</si>
  <si>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</si>
  <si>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</si>
  <si>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</si>
  <si>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</si>
  <si>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</si>
  <si>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</si>
  <si>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</si>
  <si>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</si>
  <si>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</si>
  <si>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</si>
  <si>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</si>
  <si>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</si>
  <si>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</si>
  <si>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</si>
  <si>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</si>
  <si>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</si>
  <si>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</si>
  <si>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</si>
  <si>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</si>
  <si>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</si>
  <si>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</si>
  <si>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</si>
  <si>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</si>
  <si>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</si>
  <si>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</si>
  <si>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</si>
  <si>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</si>
  <si>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</si>
  <si>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</si>
  <si>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</si>
  <si>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</si>
  <si>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</si>
  <si>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</si>
  <si>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</si>
  <si>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</si>
  <si>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</si>
  <si>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</si>
  <si>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</si>
  <si>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</si>
  <si>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</si>
  <si>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</si>
  <si>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</si>
  <si>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</si>
  <si>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</si>
  <si>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</si>
  <si>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</si>
  <si>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</si>
  <si>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</si>
  <si>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</si>
  <si>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</si>
  <si>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</si>
  <si>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</si>
  <si>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</si>
  <si>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</si>
  <si>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</si>
  <si>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</si>
  <si>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</si>
  <si>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</si>
  <si>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</si>
  <si>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</si>
  <si>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</si>
  <si>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</si>
  <si>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</si>
  <si>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</si>
  <si>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</si>
  <si>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</si>
  <si>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</si>
  <si>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</si>
  <si>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</si>
  <si>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</si>
  <si>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</si>
  <si>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</si>
  <si>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</si>
  <si>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</si>
  <si>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</si>
  <si>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</si>
  <si>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</si>
  <si>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</si>
  <si>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</si>
  <si>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</si>
  <si>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</si>
  <si>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</si>
  <si>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</si>
  <si>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</si>
  <si>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</si>
  <si>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</si>
  <si>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</si>
  <si>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</si>
  <si>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</si>
  <si>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</si>
  <si>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</si>
  <si>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</si>
  <si>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</si>
  <si>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</si>
  <si>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</si>
  <si>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</si>
  <si>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</si>
  <si>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</si>
  <si>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</si>
  <si>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</si>
  <si>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</si>
  <si>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</si>
  <si>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</si>
  <si>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</si>
  <si>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</si>
  <si>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</si>
  <si>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</si>
  <si>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</si>
  <si>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</si>
  <si>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</si>
  <si>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</si>
  <si>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</si>
  <si>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</si>
  <si>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</si>
  <si>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</si>
  <si>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</si>
  <si>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</si>
  <si>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</si>
  <si>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</si>
  <si>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</si>
  <si>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</si>
  <si>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</si>
  <si>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</si>
  <si>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</si>
  <si>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</si>
  <si>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</si>
  <si>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</si>
  <si>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</si>
  <si>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</si>
  <si>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</si>
  <si>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</si>
  <si>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</si>
  <si>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</si>
  <si>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</si>
  <si>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</si>
  <si>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</si>
  <si>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</si>
  <si>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</si>
  <si>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</si>
  <si>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</si>
  <si>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</si>
  <si>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</si>
  <si>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</si>
  <si>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</si>
  <si>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</si>
  <si>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</si>
  <si>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</si>
  <si>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</si>
  <si>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</si>
  <si>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</si>
  <si>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</si>
  <si>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</si>
  <si>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</si>
  <si>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</si>
  <si>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</si>
  <si>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</si>
  <si>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</si>
  <si>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</si>
  <si>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</si>
  <si>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</si>
  <si>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</si>
  <si>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</si>
  <si>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</si>
  <si>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</si>
  <si>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</si>
  <si>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</si>
  <si>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</si>
  <si>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</si>
  <si>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</si>
  <si>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</si>
  <si>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</si>
  <si>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</si>
  <si>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</si>
  <si>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</si>
  <si>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</si>
  <si>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</si>
  <si>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</si>
  <si>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</si>
  <si>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</si>
  <si>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</si>
  <si>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</si>
  <si>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</si>
  <si>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</si>
  <si>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</si>
  <si>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</si>
  <si>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</si>
  <si>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</si>
  <si>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</si>
  <si>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</si>
  <si>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</si>
  <si>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</si>
  <si>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</si>
  <si>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</si>
  <si>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</si>
  <si>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</si>
  <si>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</si>
  <si>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</si>
  <si>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</si>
  <si>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</si>
  <si>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</si>
  <si>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</si>
  <si>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</si>
  <si>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</si>
  <si>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</si>
  <si>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</si>
  <si>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</si>
  <si>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</si>
  <si>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</si>
  <si>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</si>
  <si>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</si>
  <si>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</si>
  <si>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</si>
  <si>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</si>
  <si>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</si>
  <si>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</si>
  <si>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</si>
  <si>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</si>
  <si>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</si>
  <si>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</si>
  <si>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</si>
  <si>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</si>
  <si>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</si>
  <si>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</si>
  <si>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</si>
  <si>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</si>
  <si>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</si>
  <si>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</si>
  <si>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</si>
  <si>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</si>
  <si>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</si>
  <si>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</si>
  <si>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</si>
  <si>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</si>
  <si>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</si>
  <si>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</si>
  <si>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</si>
  <si>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</si>
  <si>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</si>
  <si>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</si>
  <si>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</si>
  <si>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</si>
  <si>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</si>
  <si>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</si>
  <si>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</si>
  <si>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</si>
  <si>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</si>
  <si>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</si>
  <si>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</si>
  <si>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</si>
  <si>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</si>
  <si>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</si>
  <si>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</si>
  <si>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</si>
  <si>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</si>
  <si>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</si>
  <si>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</si>
  <si>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</si>
  <si>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</si>
  <si>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</si>
  <si>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</si>
  <si>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</si>
  <si>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</si>
  <si>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</si>
  <si>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</si>
  <si>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</si>
  <si>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</si>
  <si>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</si>
  <si>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</si>
  <si>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</si>
  <si>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</si>
  <si>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</si>
  <si>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</si>
  <si>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</si>
  <si>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</si>
  <si>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</si>
  <si>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</si>
  <si>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</si>
  <si>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</si>
  <si>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</si>
  <si>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</si>
  <si>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</si>
  <si>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</si>
  <si>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</si>
  <si>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</si>
  <si>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</si>
  <si>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</si>
  <si>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</si>
  <si>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</si>
  <si>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</si>
  <si>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</si>
  <si>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</si>
  <si>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</si>
  <si>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</si>
  <si>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</si>
  <si>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</si>
  <si>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</si>
  <si>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</si>
  <si>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</si>
  <si>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</si>
  <si>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</si>
  <si>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</si>
  <si>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</si>
  <si>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</si>
  <si>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</si>
  <si>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</si>
  <si>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</si>
  <si>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</si>
  <si>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</si>
  <si>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</si>
  <si>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</si>
  <si>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</si>
  <si>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</si>
  <si>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</si>
  <si>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</si>
  <si>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</si>
  <si>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</si>
  <si>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</si>
  <si>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</si>
  <si>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</si>
  <si>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</si>
  <si>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</si>
  <si>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</si>
  <si>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</si>
  <si>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</si>
  <si>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</si>
  <si>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</si>
  <si>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</si>
  <si>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</si>
  <si>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</si>
  <si>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</si>
  <si>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</si>
  <si>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</si>
  <si>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</si>
  <si>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</si>
  <si>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</si>
  <si>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</si>
  <si>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</si>
  <si>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</si>
  <si>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</si>
  <si>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</si>
  <si>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</si>
  <si>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</si>
  <si>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</si>
  <si>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</si>
  <si>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</si>
  <si>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</si>
  <si>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</si>
  <si>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</si>
  <si>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</si>
  <si>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</si>
  <si>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</si>
  <si>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</si>
  <si>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</si>
  <si>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</si>
  <si>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</si>
  <si>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</si>
  <si>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</si>
  <si>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</si>
  <si>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</si>
  <si>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</si>
  <si>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</si>
  <si>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</si>
  <si>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</si>
  <si>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</si>
  <si>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</si>
  <si>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</si>
  <si>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</si>
  <si>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</si>
  <si>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</si>
  <si>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</si>
  <si>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</si>
  <si>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</si>
  <si>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</si>
  <si>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</si>
  <si>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</si>
  <si>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</si>
  <si>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</si>
  <si>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</si>
  <si>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</si>
  <si>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</si>
  <si>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</si>
  <si>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</si>
  <si>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</si>
  <si>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</si>
  <si>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</si>
  <si>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</si>
  <si>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</si>
  <si>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</si>
  <si>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</si>
  <si>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</si>
  <si>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</si>
  <si>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</si>
  <si>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</si>
  <si>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</si>
  <si>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</si>
  <si>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</si>
  <si>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</si>
  <si>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</si>
  <si>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</si>
  <si>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</si>
  <si>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</si>
  <si>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</si>
  <si>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</si>
  <si>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</si>
  <si>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</si>
  <si>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</si>
  <si>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</si>
  <si>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</si>
  <si>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</si>
  <si>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</si>
  <si>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</si>
  <si>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</si>
  <si>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</si>
  <si>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</si>
  <si>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</si>
  <si>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</si>
  <si>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</si>
  <si>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</si>
  <si>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</si>
  <si>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</si>
  <si>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</si>
  <si>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</si>
  <si>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</si>
  <si>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</si>
  <si>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</si>
  <si>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</si>
  <si>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</si>
  <si>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</si>
  <si>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</si>
  <si>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</si>
  <si>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</si>
  <si>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</si>
  <si>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</si>
  <si>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</si>
  <si>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</si>
  <si>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</si>
  <si>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</si>
  <si>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</si>
  <si>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</si>
  <si>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</si>
  <si>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</si>
  <si>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</si>
  <si>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</si>
  <si>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</si>
  <si>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</si>
  <si>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</si>
  <si>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</si>
  <si>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</si>
  <si>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</si>
  <si>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</si>
  <si>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</si>
  <si>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</si>
  <si>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</si>
  <si>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</si>
  <si>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</si>
  <si>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</si>
  <si>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</si>
  <si>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</si>
  <si>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</si>
  <si>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</si>
  <si>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</si>
  <si>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</si>
  <si>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</si>
  <si>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</si>
  <si>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</si>
  <si>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</si>
  <si>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</si>
  <si>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</si>
  <si>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</si>
  <si>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</si>
  <si>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</si>
  <si>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</si>
  <si>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</si>
  <si>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</si>
  <si>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</si>
  <si>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</si>
  <si>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</si>
  <si>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</si>
  <si>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</si>
  <si>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</si>
  <si>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</si>
  <si>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</si>
  <si>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</si>
  <si>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</si>
  <si>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</si>
  <si>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</si>
  <si>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</si>
  <si>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</si>
  <si>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</si>
  <si>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</si>
  <si>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</si>
  <si>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</si>
  <si>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</si>
  <si>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</si>
  <si>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</si>
  <si>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</si>
  <si>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</si>
  <si>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</si>
  <si>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</si>
  <si>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</si>
  <si>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</si>
  <si>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</si>
  <si>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</si>
  <si>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</si>
  <si>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</si>
  <si>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</si>
  <si>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</si>
  <si>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</si>
  <si>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</si>
  <si>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</si>
  <si>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</si>
  <si>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</si>
  <si>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</si>
  <si>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</si>
  <si>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</si>
  <si>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</si>
  <si>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</si>
  <si>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</si>
  <si>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</si>
  <si>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</si>
  <si>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</si>
  <si>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</si>
  <si>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</si>
  <si>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</si>
  <si>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</si>
  <si>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</si>
  <si>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</si>
  <si>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</si>
  <si>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</si>
  <si>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</si>
  <si>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</si>
  <si>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</si>
  <si>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</si>
  <si>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</si>
  <si>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</si>
  <si>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</si>
  <si>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</si>
  <si>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</si>
  <si>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</si>
  <si>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</si>
  <si>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</si>
  <si>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</si>
  <si>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</si>
  <si>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</si>
  <si>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</si>
  <si>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</si>
  <si>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</si>
  <si>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</si>
  <si>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</si>
  <si>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</si>
  <si>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</si>
  <si>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</si>
  <si>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</si>
  <si>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</si>
  <si>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</si>
  <si>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</si>
  <si>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</si>
  <si>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</si>
  <si>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</si>
  <si>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</si>
  <si>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</si>
  <si>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</si>
  <si>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</si>
  <si>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</si>
  <si>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</si>
  <si>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</si>
  <si>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</si>
  <si>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</si>
  <si>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</si>
  <si>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</si>
  <si>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</si>
  <si>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</si>
  <si>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</si>
  <si>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</si>
  <si>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</si>
  <si>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</si>
  <si>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</si>
  <si>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</si>
  <si>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</si>
  <si>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</si>
  <si>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</si>
  <si>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</si>
  <si>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</si>
  <si>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</si>
  <si>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</si>
  <si>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</si>
  <si>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</si>
  <si>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</si>
  <si>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</si>
  <si>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</si>
  <si>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</si>
  <si>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</si>
  <si>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</si>
  <si>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</si>
  <si>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</si>
  <si>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</si>
  <si>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</si>
  <si>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</si>
  <si>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</si>
  <si>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</si>
  <si>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</si>
  <si>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</si>
  <si>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</si>
  <si>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</si>
  <si>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</si>
  <si>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</si>
  <si>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</si>
  <si>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</si>
  <si>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</si>
  <si>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</si>
  <si>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</si>
  <si>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</si>
  <si>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</si>
  <si>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</si>
  <si>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</si>
  <si>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</si>
  <si>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</si>
  <si>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</si>
  <si>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</si>
  <si>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</si>
  <si>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</si>
  <si>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</si>
  <si>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</si>
  <si>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</si>
  <si>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</si>
  <si>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</si>
  <si>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</si>
  <si>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</si>
  <si>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</si>
  <si>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</si>
  <si>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</si>
  <si>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</si>
  <si>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</si>
  <si>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</si>
  <si>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</si>
  <si>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</si>
  <si>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</si>
  <si>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</si>
  <si>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</si>
  <si>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</si>
  <si>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</si>
  <si>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</si>
  <si>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</si>
  <si>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</si>
  <si>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</si>
  <si>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</si>
  <si>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</si>
  <si>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</si>
  <si>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</si>
  <si>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</si>
  <si>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</si>
  <si>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</si>
  <si>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</si>
  <si>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</si>
  <si>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</si>
  <si>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</si>
  <si>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</si>
  <si>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</si>
  <si>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</si>
  <si>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</si>
  <si>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</si>
  <si>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</si>
  <si>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</si>
  <si>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</si>
  <si>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</si>
  <si>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</si>
  <si>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</si>
  <si>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</si>
  <si>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</si>
  <si>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</si>
  <si>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</si>
  <si>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</si>
  <si>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</si>
  <si>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</si>
  <si>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</si>
  <si>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</si>
  <si>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</si>
  <si>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</si>
  <si>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</si>
  <si>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</si>
  <si>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</si>
  <si>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</si>
  <si>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</si>
  <si>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</si>
  <si>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</si>
  <si>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</si>
  <si>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</si>
  <si>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</si>
  <si>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</si>
  <si>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</si>
  <si>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</si>
  <si>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</si>
  <si>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</si>
  <si>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</si>
  <si>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</si>
  <si>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</si>
  <si>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</si>
  <si>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</si>
  <si>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</si>
  <si>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</si>
  <si>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</si>
  <si>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</si>
  <si>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</si>
  <si>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</si>
  <si>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</si>
  <si>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</si>
  <si>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</si>
  <si>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</si>
  <si>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</si>
  <si>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</si>
  <si>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</si>
  <si>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</si>
  <si>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</si>
  <si>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</si>
  <si>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</si>
  <si>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</si>
  <si>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</si>
  <si>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</si>
  <si>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</si>
  <si>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</si>
  <si>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</si>
  <si>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</si>
  <si>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</si>
  <si>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</si>
  <si>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</si>
  <si>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</si>
  <si>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</si>
  <si>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</si>
  <si>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</si>
  <si>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</si>
  <si>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</si>
  <si>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</si>
  <si>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</si>
  <si>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</si>
  <si>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</si>
  <si>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</si>
  <si>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</si>
  <si>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</si>
  <si>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</si>
  <si>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</si>
  <si>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</si>
  <si>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</si>
  <si>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</si>
  <si>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</si>
  <si>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</si>
  <si>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</si>
  <si>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</si>
  <si>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</si>
  <si>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</si>
  <si>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</si>
  <si>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</si>
  <si>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</si>
  <si>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</si>
  <si>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</si>
  <si>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</si>
  <si>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</si>
  <si>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</si>
  <si>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</si>
  <si>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</si>
  <si>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</si>
  <si>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</si>
  <si>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</si>
  <si>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</si>
  <si>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</si>
  <si>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</si>
  <si>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</si>
  <si>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</si>
  <si>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</si>
  <si>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</si>
  <si>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</si>
  <si>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</si>
  <si>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</si>
  <si>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</si>
  <si>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</si>
  <si>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</si>
  <si>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</si>
  <si>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</si>
  <si>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</si>
  <si>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</si>
  <si>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</si>
  <si>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</si>
  <si>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</si>
  <si>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</si>
  <si>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</si>
  <si>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</si>
  <si>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</si>
  <si>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</si>
  <si>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</si>
  <si>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</si>
  <si>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</si>
  <si>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</si>
  <si>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</si>
  <si>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</si>
  <si>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</si>
  <si>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</si>
  <si>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</si>
  <si>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</si>
  <si>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</si>
  <si>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</si>
  <si>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</si>
  <si>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</si>
  <si>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</si>
  <si>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</si>
  <si>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</si>
  <si>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</si>
  <si>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</si>
  <si>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</si>
  <si>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</si>
  <si>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</si>
  <si>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</si>
  <si>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</si>
  <si>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</si>
  <si>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</si>
  <si>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</si>
  <si>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</si>
  <si>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</si>
  <si>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</si>
  <si>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</si>
  <si>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</si>
  <si>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</si>
  <si>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</si>
  <si>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</si>
  <si>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</si>
  <si>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</si>
  <si>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</si>
  <si>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</si>
  <si>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</si>
  <si>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</si>
  <si>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</si>
  <si>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</si>
  <si>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</si>
  <si>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</si>
  <si>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</si>
  <si>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</si>
  <si>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</si>
  <si>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</si>
  <si>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</si>
  <si>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</si>
  <si>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</si>
  <si>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</si>
  <si>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</si>
  <si>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</si>
  <si>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</si>
  <si>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</si>
  <si>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</si>
  <si>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</si>
  <si>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</si>
  <si>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</si>
  <si>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</si>
  <si>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</si>
  <si>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</si>
  <si>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</si>
  <si>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</si>
  <si>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</si>
  <si>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</si>
  <si>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</si>
  <si>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</si>
  <si>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</si>
  <si>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</si>
  <si>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</si>
  <si>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</si>
  <si>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</si>
  <si>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</si>
  <si>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</si>
  <si>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</si>
  <si>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</si>
  <si>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</si>
  <si>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</si>
  <si>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</si>
  <si>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</si>
  <si>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</si>
  <si>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</si>
  <si>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</si>
  <si>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</si>
  <si>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</si>
  <si>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</si>
  <si>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</si>
  <si>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</si>
  <si>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</si>
  <si>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</si>
  <si>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</si>
  <si>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</si>
  <si>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</si>
  <si>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</si>
  <si>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</si>
  <si>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</si>
  <si>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</si>
  <si>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</si>
  <si>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</si>
  <si>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</si>
  <si>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</si>
  <si>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</si>
  <si>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</si>
  <si>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</si>
  <si>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</si>
  <si>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</si>
  <si>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</si>
  <si>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</si>
  <si>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</si>
  <si>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</si>
  <si>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</si>
  <si>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</si>
  <si>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</si>
  <si>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</si>
  <si>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</si>
  <si>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</si>
  <si>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</si>
  <si>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</si>
  <si>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</si>
  <si>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</si>
  <si>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</si>
  <si>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</si>
  <si>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</si>
  <si>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</si>
  <si>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</si>
  <si>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</si>
  <si>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</si>
  <si>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</si>
  <si>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</si>
  <si>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</si>
  <si>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</si>
  <si>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</si>
  <si>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</si>
  <si>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</si>
  <si>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</si>
  <si>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</si>
  <si>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</si>
  <si>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</si>
  <si>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</si>
  <si>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</si>
  <si>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</si>
  <si>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</si>
  <si>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</si>
  <si>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</si>
  <si>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</si>
  <si>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</si>
  <si>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</si>
  <si>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</si>
  <si>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</si>
  <si>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</si>
  <si>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</si>
  <si>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</si>
  <si>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</si>
  <si>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</si>
  <si>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</si>
  <si>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</si>
  <si>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</si>
  <si>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</si>
  <si>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</si>
  <si>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</si>
  <si>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</si>
  <si>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</si>
  <si>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</si>
  <si>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</si>
  <si>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</si>
  <si>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</si>
  <si>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</si>
  <si>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</si>
  <si>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</si>
  <si>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</si>
  <si>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</si>
  <si>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</si>
  <si>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</si>
  <si>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</si>
  <si>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</si>
  <si>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</si>
  <si>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</si>
  <si>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</si>
  <si>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</si>
  <si>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</si>
  <si>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</si>
  <si>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</si>
  <si>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</si>
  <si>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</si>
  <si>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</si>
  <si>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</si>
  <si>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</si>
  <si>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</si>
  <si>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</si>
  <si>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</si>
  <si>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</si>
  <si>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</si>
  <si>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</si>
  <si>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</si>
  <si>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</si>
  <si>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</si>
  <si>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</si>
  <si>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</si>
  <si>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</si>
  <si>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</si>
  <si>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</si>
  <si>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</si>
  <si>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</si>
  <si>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</si>
  <si>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</si>
  <si>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</si>
  <si>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</si>
  <si>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</si>
  <si>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</si>
  <si>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</si>
  <si>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</si>
  <si>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</si>
  <si>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</si>
  <si>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</si>
  <si>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</si>
  <si>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</si>
  <si>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</si>
  <si>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</si>
  <si>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</si>
  <si>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</si>
  <si>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</si>
  <si>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</si>
  <si>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</si>
  <si>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</si>
  <si>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</si>
  <si>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</si>
  <si>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</si>
  <si>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</si>
  <si>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</si>
  <si>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</si>
  <si>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</si>
  <si>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</si>
  <si>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</si>
  <si>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</si>
  <si>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</si>
  <si>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</si>
  <si>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</si>
  <si>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</si>
  <si>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</si>
  <si>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</si>
  <si>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</si>
  <si>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</si>
  <si>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</si>
  <si>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</si>
  <si>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</si>
  <si>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</si>
  <si>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</si>
  <si>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</si>
  <si>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</si>
  <si>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</si>
  <si>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</si>
  <si>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</si>
  <si>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</si>
  <si>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</si>
  <si>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</si>
  <si>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</si>
  <si>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</si>
  <si>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</si>
  <si>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</si>
  <si>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</si>
  <si>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</si>
  <si>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</si>
  <si>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</si>
  <si>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</si>
  <si>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</si>
  <si>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</si>
  <si>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</si>
  <si>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</si>
  <si>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</si>
  <si>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</si>
  <si>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</si>
  <si>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</si>
  <si>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</si>
  <si>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</si>
  <si>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</si>
  <si>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</si>
  <si>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</si>
  <si>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</si>
  <si>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</si>
  <si>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</si>
  <si>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</si>
  <si>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</si>
  <si>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</si>
  <si>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</si>
  <si>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</si>
  <si>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</si>
  <si>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</si>
  <si>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</si>
  <si>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</si>
  <si>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</si>
  <si>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</si>
  <si>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</si>
  <si>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</si>
  <si>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</si>
  <si>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</si>
  <si>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</si>
  <si>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</si>
  <si>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</si>
  <si>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</si>
  <si>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</si>
  <si>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</si>
  <si>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</si>
  <si>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</si>
  <si>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</si>
  <si>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</si>
  <si>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</si>
  <si>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</si>
  <si>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</si>
  <si>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</si>
  <si>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</si>
  <si>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</si>
  <si>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</si>
  <si>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</si>
  <si>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</si>
  <si>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</si>
  <si>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</si>
  <si>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</si>
  <si>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</si>
  <si>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</si>
  <si>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</si>
  <si>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</si>
  <si>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</si>
  <si>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</si>
  <si>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</si>
  <si>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</si>
  <si>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</si>
  <si>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</si>
  <si>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</si>
  <si>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</si>
  <si>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</si>
  <si>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</si>
  <si>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</si>
  <si>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</si>
  <si>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</si>
  <si>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</si>
  <si>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</si>
  <si>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</si>
  <si>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</si>
  <si>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</si>
  <si>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</si>
  <si>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</si>
  <si>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</si>
  <si>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</si>
  <si>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</si>
  <si>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</si>
  <si>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</si>
  <si>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</si>
  <si>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</si>
  <si>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</si>
  <si>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</si>
  <si>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</si>
  <si>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</si>
  <si>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</si>
  <si>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</si>
  <si>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</si>
  <si>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</si>
  <si>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</si>
  <si>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</si>
  <si>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</si>
  <si>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</si>
  <si>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</si>
  <si>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</si>
  <si>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</si>
  <si>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</si>
  <si>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</si>
  <si>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</si>
  <si>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</si>
  <si>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</si>
  <si>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</si>
  <si>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</si>
  <si>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</si>
  <si>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</si>
  <si>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</si>
  <si>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</si>
  <si>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</si>
  <si>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</si>
  <si>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</si>
  <si>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</si>
  <si>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</si>
  <si>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</si>
  <si>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</si>
  <si>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</si>
  <si>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</si>
  <si>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</si>
  <si>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</si>
  <si>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</si>
  <si>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</si>
  <si>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</si>
  <si>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</si>
  <si>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</si>
  <si>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</si>
  <si>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</si>
  <si>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</si>
  <si>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</si>
  <si>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</si>
  <si>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</si>
  <si>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</si>
  <si>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</si>
  <si>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</si>
  <si>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</si>
  <si>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</si>
  <si>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</si>
  <si>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</si>
  <si>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</si>
  <si>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</si>
  <si>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</si>
  <si>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</si>
  <si>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</si>
  <si>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</si>
  <si>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</si>
  <si>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</si>
  <si>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</si>
  <si>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</si>
  <si>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</si>
  <si>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</si>
  <si>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</si>
  <si>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</si>
  <si>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</si>
  <si>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</si>
  <si>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</si>
  <si>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</si>
  <si>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</si>
  <si>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</si>
  <si>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</si>
  <si>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</si>
  <si>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</si>
  <si>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</si>
  <si>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</si>
  <si>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</si>
  <si>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</si>
  <si>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</si>
  <si>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</si>
  <si>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</si>
  <si>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</si>
  <si>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</si>
  <si>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</si>
  <si>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</si>
  <si>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</si>
  <si>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</si>
  <si>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</si>
  <si>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</si>
  <si>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</si>
  <si>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</si>
  <si>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</si>
  <si>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</si>
  <si>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</si>
  <si>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</si>
  <si>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</si>
  <si>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</si>
  <si>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</si>
  <si>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</si>
  <si>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</si>
  <si>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</si>
  <si>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</si>
  <si>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</si>
  <si>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</si>
  <si>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</si>
  <si>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</si>
  <si>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</si>
  <si>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</si>
  <si>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</si>
  <si>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</si>
  <si>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</si>
  <si>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</si>
  <si>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</si>
  <si>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</si>
  <si>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</si>
  <si>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</si>
  <si>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</si>
  <si>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</si>
  <si>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</si>
  <si>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</si>
  <si>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</si>
  <si>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</si>
  <si>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</si>
  <si>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</si>
  <si>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</si>
  <si>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</si>
  <si>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</si>
  <si>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</si>
  <si>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</si>
  <si>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</si>
  <si>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</si>
  <si>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</si>
  <si>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</si>
  <si>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</si>
  <si>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</si>
  <si>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</si>
  <si>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</si>
  <si>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</si>
  <si>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</si>
  <si>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</si>
  <si>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</si>
  <si>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</si>
  <si>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</si>
  <si>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</si>
  <si>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</si>
  <si>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</si>
  <si>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</si>
  <si>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</si>
  <si>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</si>
  <si>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</si>
  <si>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</si>
  <si>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</si>
  <si>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</si>
  <si>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</si>
  <si>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</si>
  <si>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</si>
  <si>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</si>
  <si>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</si>
  <si>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</si>
  <si>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</si>
  <si>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</si>
  <si>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</si>
  <si>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</si>
  <si>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</si>
  <si>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</si>
  <si>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</si>
  <si>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</si>
  <si>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</si>
  <si>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</si>
  <si>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</si>
  <si>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</si>
  <si>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</si>
  <si>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</si>
  <si>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</si>
  <si>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</si>
  <si>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</si>
  <si>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</si>
  <si>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</si>
  <si>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</si>
  <si>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</si>
  <si>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</si>
  <si>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</si>
  <si>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</si>
  <si>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</si>
  <si>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</si>
  <si>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</si>
  <si>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</si>
  <si>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</si>
  <si>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</si>
  <si>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</si>
  <si>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</si>
  <si>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</si>
  <si>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</si>
  <si>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</si>
  <si>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</si>
  <si>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</si>
  <si>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</si>
  <si>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</si>
  <si>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</si>
  <si>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</si>
  <si>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</si>
  <si>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</si>
  <si>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</si>
  <si>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</si>
  <si>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</si>
  <si>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</si>
  <si>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</si>
  <si>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</si>
  <si>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</si>
  <si>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</si>
  <si>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</si>
  <si>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</si>
  <si>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</si>
  <si>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</si>
  <si>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</si>
  <si>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</si>
  <si>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</si>
  <si>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</si>
  <si>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</si>
  <si>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</si>
  <si>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</si>
  <si>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</si>
  <si>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</si>
  <si>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</si>
  <si>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</si>
  <si>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</si>
  <si>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</si>
  <si>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</si>
  <si>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</si>
  <si>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</si>
  <si>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</si>
  <si>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</si>
  <si>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</si>
  <si>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</si>
  <si>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</si>
  <si>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</si>
  <si>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</si>
  <si>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</si>
  <si>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</si>
  <si>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</si>
  <si>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</si>
  <si>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</si>
  <si>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</si>
  <si>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</si>
  <si>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</si>
  <si>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</si>
  <si>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</si>
  <si>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</si>
  <si>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</si>
  <si>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</si>
  <si>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</si>
  <si>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</si>
  <si>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</si>
  <si>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</si>
  <si>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</si>
  <si>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</si>
  <si>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</si>
  <si>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</si>
  <si>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</si>
  <si>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</si>
  <si>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</si>
  <si>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</si>
  <si>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</si>
  <si>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</si>
  <si>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</si>
  <si>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</si>
  <si>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</si>
  <si>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</si>
  <si>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</si>
  <si>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</si>
  <si>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</si>
  <si>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</si>
  <si>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</si>
  <si>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</si>
  <si>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</si>
  <si>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</si>
  <si>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</si>
  <si>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</si>
  <si>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</si>
  <si>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</si>
  <si>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</si>
  <si>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</si>
  <si>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</si>
  <si>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</si>
  <si>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</si>
  <si>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</si>
  <si>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</si>
  <si>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</si>
  <si>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</si>
  <si>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</si>
  <si>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</si>
  <si>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</si>
  <si>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</si>
  <si>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</si>
  <si>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</si>
  <si>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</si>
  <si>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</si>
  <si>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</si>
  <si>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</si>
  <si>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</si>
  <si>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</si>
  <si>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</si>
  <si>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</si>
  <si>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</si>
  <si>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</si>
  <si>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</si>
  <si>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</si>
  <si>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</si>
  <si>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</si>
  <si>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</si>
  <si>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</si>
  <si>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</si>
  <si>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</si>
  <si>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</si>
  <si>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</si>
  <si>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</si>
  <si>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</si>
  <si>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</si>
  <si>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</si>
  <si>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</si>
  <si>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</si>
  <si>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</si>
  <si>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</si>
  <si>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</si>
  <si>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</si>
  <si>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</si>
  <si>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</si>
  <si>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</si>
  <si>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</si>
  <si>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</si>
  <si>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</si>
  <si>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</si>
  <si>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</si>
  <si>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</si>
  <si>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</si>
  <si>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</si>
  <si>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</si>
  <si>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</si>
  <si>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</si>
  <si>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</si>
  <si>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</si>
  <si>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</si>
  <si>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</si>
  <si>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</si>
  <si>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</si>
  <si>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</si>
  <si>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</si>
  <si>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</si>
  <si>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</si>
  <si>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</si>
  <si>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</si>
  <si>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</si>
  <si>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</si>
  <si>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</si>
  <si>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</si>
  <si>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</si>
  <si>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</si>
  <si>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</si>
  <si>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</si>
  <si>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</si>
  <si>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</si>
  <si>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</si>
  <si>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</si>
  <si>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</si>
  <si>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</si>
  <si>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</si>
  <si>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</si>
  <si>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</si>
  <si>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</si>
  <si>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</si>
  <si>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</si>
  <si>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</si>
  <si>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</si>
  <si>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</si>
  <si>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</si>
  <si>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</si>
  <si>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</si>
  <si>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</si>
  <si>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</si>
  <si>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</si>
  <si>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</si>
  <si>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</si>
  <si>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</si>
  <si>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</si>
  <si>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</si>
  <si>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</si>
  <si>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</si>
  <si>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</si>
  <si>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</si>
  <si>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</si>
  <si>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</si>
  <si>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</si>
  <si>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</si>
  <si>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</si>
  <si>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</si>
  <si>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</si>
  <si>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</si>
  <si>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</si>
  <si>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</si>
  <si>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</si>
  <si>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</si>
  <si>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</si>
  <si>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</si>
  <si>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</si>
  <si>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</si>
  <si>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</si>
  <si>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</si>
  <si>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</si>
  <si>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</si>
  <si>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</si>
  <si>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</si>
  <si>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</si>
  <si>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</si>
  <si>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</si>
  <si>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</si>
  <si>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</si>
  <si>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</si>
  <si>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</si>
  <si>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</si>
  <si>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</si>
  <si>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</si>
  <si>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</si>
  <si>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</si>
  <si>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</si>
  <si>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</si>
  <si>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</si>
  <si>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</si>
  <si>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</si>
  <si>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</si>
  <si>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</si>
  <si>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</si>
  <si>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</si>
  <si>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</si>
  <si>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</si>
  <si>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</si>
  <si>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</si>
  <si>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</si>
  <si>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</si>
  <si>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</si>
  <si>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</si>
  <si>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</si>
  <si>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</si>
  <si>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</si>
  <si>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</si>
  <si>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</si>
  <si>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</si>
  <si>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</si>
  <si>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</si>
  <si>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</si>
  <si>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</si>
  <si>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</si>
  <si>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</si>
  <si>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</si>
  <si>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</si>
  <si>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</si>
  <si>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</si>
  <si>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</si>
  <si>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</si>
  <si>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</si>
  <si>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</si>
  <si>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</si>
  <si>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</si>
  <si>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</si>
  <si>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</si>
  <si>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</si>
  <si>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</si>
  <si>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</si>
  <si>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</si>
  <si>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</si>
  <si>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</si>
  <si>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</si>
  <si>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</si>
  <si>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</si>
  <si>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</si>
  <si>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</si>
  <si>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</si>
  <si>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</si>
  <si>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</si>
  <si>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</si>
  <si>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</si>
  <si>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</si>
  <si>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</si>
  <si>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</si>
  <si>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</si>
  <si>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</si>
  <si>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</si>
  <si>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</si>
  <si>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</si>
  <si>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</si>
  <si>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</si>
  <si>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</si>
  <si>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</si>
  <si>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</si>
  <si>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</si>
  <si>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</si>
  <si>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</si>
  <si>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</si>
  <si>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</si>
  <si>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</si>
  <si>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</si>
  <si>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</si>
  <si>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</si>
  <si>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</si>
  <si>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</si>
  <si>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</si>
  <si>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</si>
  <si>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</si>
  <si>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</si>
  <si>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</si>
  <si>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</si>
  <si>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</si>
  <si>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</si>
  <si>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</si>
  <si>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</si>
  <si>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</si>
  <si>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</si>
  <si>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</si>
  <si>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</si>
  <si>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</si>
  <si>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</si>
  <si>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</si>
  <si>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</si>
  <si>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</si>
  <si>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</si>
  <si>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</si>
  <si>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</si>
  <si>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</si>
  <si>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</si>
  <si>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</si>
  <si>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</si>
  <si>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</si>
  <si>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</si>
  <si>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</si>
  <si>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</si>
  <si>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</si>
  <si>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</si>
  <si>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</si>
  <si>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</si>
  <si>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</si>
  <si>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</si>
  <si>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</si>
  <si>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</si>
  <si>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</si>
  <si>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</si>
  <si>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</si>
  <si>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</si>
  <si>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</si>
  <si>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</si>
  <si>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</si>
  <si>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</si>
  <si>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</si>
  <si>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</si>
  <si>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</si>
  <si>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</si>
  <si>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</si>
  <si>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</si>
  <si>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</si>
  <si>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</si>
  <si>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</si>
  <si>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</si>
  <si>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</si>
  <si>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</si>
  <si>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</si>
  <si>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</si>
  <si>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</si>
  <si>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</si>
  <si>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</si>
  <si>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</si>
  <si>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</si>
  <si>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</si>
  <si>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</si>
  <si>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</si>
  <si>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</si>
  <si>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</si>
  <si>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</si>
  <si>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</si>
  <si>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</si>
  <si>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</si>
  <si>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</si>
  <si>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</si>
  <si>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</si>
  <si>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</si>
  <si>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</si>
  <si>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</si>
  <si>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</si>
  <si>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</si>
  <si>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</si>
  <si>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</si>
  <si>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</si>
  <si>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</si>
  <si>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</si>
  <si>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</si>
  <si>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</si>
  <si>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</si>
  <si>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</si>
  <si>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</si>
  <si>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</si>
  <si>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</si>
  <si>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</si>
  <si>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</si>
  <si>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</si>
  <si>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</si>
  <si>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</si>
  <si>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</si>
  <si>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</si>
  <si>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</si>
  <si>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</si>
  <si>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</si>
  <si>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</si>
  <si>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</si>
  <si>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</si>
  <si>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</si>
  <si>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</si>
  <si>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</si>
  <si>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</si>
  <si>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</si>
  <si>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</si>
  <si>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</si>
  <si>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</si>
  <si>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</si>
  <si>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</si>
  <si>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</si>
  <si>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</si>
  <si>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</si>
  <si>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</si>
  <si>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</si>
  <si>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</si>
  <si>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</si>
  <si>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</si>
  <si>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</si>
  <si>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</si>
  <si>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</si>
  <si>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</si>
  <si>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</si>
  <si>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</si>
  <si>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</si>
  <si>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</si>
  <si>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</si>
  <si>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</si>
  <si>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</si>
  <si>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</si>
  <si>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</si>
  <si>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</si>
  <si>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</si>
  <si>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</si>
  <si>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</si>
  <si>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</si>
  <si>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</si>
  <si>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</si>
  <si>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</si>
  <si>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</si>
  <si>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</si>
  <si>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</si>
  <si>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</si>
  <si>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</si>
  <si>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</si>
  <si>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</si>
  <si>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</si>
  <si>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</si>
  <si>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</si>
  <si>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</si>
  <si>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</si>
  <si>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</si>
  <si>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</si>
  <si>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</si>
  <si>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</si>
  <si>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</si>
  <si>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</si>
  <si>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</si>
  <si>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</si>
  <si>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</si>
  <si>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</si>
  <si>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</si>
  <si>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</si>
  <si>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</si>
  <si>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</si>
  <si>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</si>
  <si>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</si>
  <si>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</si>
  <si>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</si>
  <si>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</si>
  <si>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</si>
  <si>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</si>
  <si>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</si>
  <si>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</si>
  <si>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</si>
  <si>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</si>
  <si>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</si>
  <si>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</si>
  <si>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</si>
  <si>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</si>
  <si>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</si>
  <si>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</si>
  <si>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</si>
  <si>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</si>
  <si>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</si>
  <si>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</si>
  <si>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</si>
  <si>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</si>
  <si>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</si>
  <si>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</si>
  <si>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</si>
  <si>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</si>
  <si>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</si>
  <si>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</si>
  <si>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</si>
  <si>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</si>
  <si>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</si>
  <si>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</si>
  <si>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</si>
  <si>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</si>
  <si>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</si>
  <si>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</si>
  <si>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</si>
  <si>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</si>
  <si>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</si>
  <si>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</si>
  <si>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</si>
  <si>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</si>
  <si>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</si>
  <si>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</si>
  <si>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</si>
  <si>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</si>
  <si>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</si>
  <si>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</si>
  <si>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</si>
  <si>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</si>
  <si>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</si>
  <si>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</si>
  <si>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</si>
  <si>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</si>
  <si>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</si>
  <si>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</si>
  <si>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</si>
  <si>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</si>
  <si>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</si>
  <si>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</si>
  <si>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</si>
  <si>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</si>
  <si>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</si>
  <si>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</si>
  <si>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</si>
  <si>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</si>
  <si>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</si>
  <si>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</si>
  <si>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</si>
  <si>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</si>
  <si>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</si>
  <si>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</si>
  <si>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</si>
  <si>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</si>
  <si>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</si>
  <si>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</si>
  <si>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</si>
  <si>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</si>
  <si>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</si>
  <si>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</si>
  <si>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</si>
  <si>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</si>
  <si>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</si>
  <si>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</si>
  <si>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</si>
  <si>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</si>
  <si>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</si>
  <si>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</si>
  <si>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</si>
  <si>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</si>
  <si>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</si>
  <si>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</si>
  <si>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</si>
  <si>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</si>
  <si>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</si>
  <si>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</si>
  <si>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</si>
  <si>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</si>
  <si>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</si>
  <si>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</si>
  <si>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</si>
  <si>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</si>
  <si>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</si>
  <si>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</si>
  <si>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</si>
  <si>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</si>
  <si>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</si>
  <si>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</si>
  <si>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</si>
  <si>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</si>
  <si>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</si>
  <si>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</si>
  <si>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</si>
  <si>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</si>
  <si>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</si>
  <si>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</si>
  <si>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</si>
  <si>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</si>
  <si>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</si>
  <si>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</si>
  <si>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</si>
  <si>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</si>
  <si>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</si>
  <si>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</si>
  <si>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</si>
  <si>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</si>
  <si>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</si>
  <si>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</si>
  <si>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</si>
  <si>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</si>
  <si>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</si>
  <si>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</si>
  <si>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</si>
  <si>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</si>
  <si>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</si>
  <si>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</si>
  <si>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</si>
  <si>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</si>
  <si>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</si>
  <si>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</si>
  <si>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</si>
  <si>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</si>
  <si>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</si>
  <si>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</si>
  <si>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</si>
  <si>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</si>
  <si>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</si>
  <si>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</si>
  <si>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</si>
  <si>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</si>
  <si>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</si>
  <si>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</si>
  <si>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</si>
  <si>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</si>
  <si>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</si>
  <si>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</si>
  <si>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</si>
  <si>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</si>
  <si>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</si>
  <si>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</si>
  <si>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</si>
  <si>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</si>
  <si>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</si>
  <si>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</si>
  <si>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</si>
  <si>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</si>
  <si>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</si>
  <si>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</si>
  <si>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</si>
  <si>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</si>
  <si>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</si>
  <si>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</si>
  <si>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</si>
  <si>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</si>
  <si>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</si>
  <si>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</si>
  <si>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</si>
  <si>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</si>
  <si>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</si>
  <si>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</si>
  <si>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</si>
  <si>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</si>
  <si>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</si>
  <si>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</si>
  <si>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</si>
  <si>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</si>
  <si>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</si>
  <si>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</si>
  <si>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</si>
  <si>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</si>
  <si>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</si>
  <si>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</si>
  <si>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</si>
  <si>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</si>
  <si>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</si>
  <si>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</si>
  <si>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</si>
  <si>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</si>
  <si>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</si>
  <si>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</si>
  <si>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</si>
  <si>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</si>
  <si>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</si>
  <si>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</si>
  <si>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</si>
  <si>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</si>
  <si>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</si>
  <si>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</si>
  <si>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</si>
  <si>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</si>
  <si>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</si>
  <si>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</si>
  <si>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</si>
  <si>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</si>
  <si>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</si>
  <si>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</si>
  <si>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</si>
  <si>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</si>
  <si>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</si>
  <si>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</si>
  <si>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</si>
  <si>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</si>
  <si>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</si>
  <si>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</si>
  <si>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</si>
  <si>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</si>
  <si>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</si>
  <si>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</si>
  <si>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</si>
  <si>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</si>
  <si>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</si>
  <si>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</si>
  <si>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</si>
  <si>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</si>
  <si>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</si>
  <si>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</si>
  <si>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</si>
  <si>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</si>
  <si>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</si>
  <si>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</si>
  <si>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</si>
  <si>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</si>
  <si>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</si>
  <si>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</si>
  <si>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</si>
  <si>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</si>
  <si>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</si>
  <si>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</si>
  <si>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</si>
  <si>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</si>
  <si>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</si>
  <si>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</si>
  <si>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</si>
  <si>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</si>
  <si>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</si>
  <si>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</si>
  <si>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</si>
  <si>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</si>
  <si>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</si>
  <si>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</si>
  <si>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</si>
  <si>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</si>
  <si>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</si>
  <si>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</si>
  <si>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</si>
  <si>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</si>
  <si>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</si>
  <si>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</si>
  <si>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</si>
  <si>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</si>
  <si>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</si>
  <si>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</si>
  <si>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</si>
  <si>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</si>
  <si>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</si>
  <si>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</si>
  <si>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</si>
  <si>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</si>
  <si>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</si>
  <si>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</si>
  <si>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</si>
  <si>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</si>
  <si>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</si>
  <si>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</si>
  <si>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</si>
  <si>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</si>
  <si>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</si>
  <si>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</si>
  <si>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</si>
  <si>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</si>
  <si>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</si>
  <si>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</si>
  <si>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</si>
  <si>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</si>
  <si>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</si>
  <si>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</si>
  <si>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</si>
  <si>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</si>
  <si>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</si>
  <si>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</si>
  <si>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</si>
  <si>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</si>
  <si>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</si>
  <si>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</si>
  <si>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</si>
  <si>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</si>
  <si>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</si>
  <si>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</si>
  <si>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</si>
  <si>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</si>
  <si>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</si>
  <si>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</si>
  <si>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</si>
  <si>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</si>
  <si>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</si>
  <si>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</si>
  <si>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</si>
  <si>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</si>
  <si>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</si>
  <si>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</si>
  <si>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</si>
  <si>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</si>
  <si>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</si>
  <si>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</si>
  <si>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</si>
  <si>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</si>
  <si>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</si>
  <si>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</si>
  <si>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</si>
  <si>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</si>
  <si>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</si>
  <si>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</si>
  <si>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</si>
  <si>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</si>
  <si>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</si>
  <si>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</si>
  <si>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</si>
  <si>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</si>
  <si>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</si>
  <si>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</si>
  <si>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</si>
  <si>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</si>
  <si>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</si>
  <si>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</si>
  <si>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</si>
  <si>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</si>
  <si>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</si>
  <si>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</si>
  <si>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</si>
  <si>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</si>
  <si>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</si>
  <si>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</si>
  <si>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</si>
  <si>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</si>
  <si>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</si>
  <si>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</si>
  <si>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</si>
  <si>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</si>
  <si>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</si>
  <si>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</si>
  <si>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</si>
  <si>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</si>
  <si>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</si>
  <si>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</si>
  <si>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</si>
  <si>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</si>
  <si>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</si>
  <si>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</si>
  <si>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</si>
  <si>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</si>
  <si>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</si>
  <si>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</si>
  <si>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</si>
  <si>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</si>
  <si>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</si>
  <si>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</si>
  <si>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</si>
  <si>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</si>
  <si>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</si>
  <si>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</si>
  <si>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</si>
  <si>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</si>
  <si>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</si>
  <si>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</si>
  <si>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</si>
  <si>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</si>
  <si>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</si>
  <si>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</si>
  <si>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</si>
  <si>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</si>
  <si>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</si>
  <si>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</si>
  <si>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</si>
  <si>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</si>
  <si>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</si>
  <si>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</si>
  <si>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</si>
  <si>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</si>
  <si>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</si>
  <si>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</si>
  <si>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</si>
  <si>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</si>
  <si>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</si>
  <si>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</si>
  <si>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</si>
  <si>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</si>
  <si>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</si>
  <si>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</si>
  <si>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</si>
  <si>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</si>
  <si>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</si>
  <si>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</si>
  <si>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</si>
  <si>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</si>
  <si>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</si>
  <si>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</si>
  <si>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</si>
  <si>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</si>
  <si>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</si>
  <si>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</si>
  <si>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</si>
  <si>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</si>
  <si>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</si>
  <si>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</si>
  <si>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</si>
  <si>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</si>
  <si>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</si>
  <si>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</si>
  <si>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</si>
  <si>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</si>
  <si>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</si>
  <si>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</si>
  <si>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</si>
  <si>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</si>
  <si>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</si>
  <si>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</si>
  <si>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</si>
  <si>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</si>
  <si>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</si>
  <si>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</si>
  <si>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</si>
  <si>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</si>
  <si>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</si>
  <si>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</si>
  <si>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</si>
  <si>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</si>
  <si>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</si>
  <si>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</si>
  <si>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</si>
  <si>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</si>
  <si>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</si>
  <si>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</si>
  <si>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</si>
  <si>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</si>
  <si>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</si>
  <si>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</si>
  <si>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</si>
  <si>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</si>
  <si>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</si>
  <si>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</si>
  <si>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</si>
  <si>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</si>
  <si>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</si>
  <si>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</si>
  <si>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</si>
  <si>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</si>
  <si>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</si>
  <si>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</si>
  <si>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</si>
  <si>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</si>
  <si>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</si>
  <si>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</si>
  <si>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</si>
  <si>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</si>
  <si>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</si>
  <si>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</si>
  <si>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</si>
  <si>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</si>
  <si>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</si>
  <si>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</si>
  <si>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</si>
  <si>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</si>
  <si>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</si>
  <si>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</si>
  <si>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</si>
  <si>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</si>
  <si>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</si>
  <si>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</si>
  <si>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</si>
  <si>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</si>
  <si>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</si>
  <si>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</si>
  <si>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</si>
  <si>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</si>
  <si>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</si>
  <si>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</si>
  <si>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</si>
  <si>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</si>
  <si>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</si>
  <si>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</si>
  <si>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</si>
  <si>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</si>
  <si>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</si>
  <si>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</si>
  <si>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</si>
  <si>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</si>
  <si>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</si>
  <si>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</si>
  <si>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</si>
  <si>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</si>
  <si>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</si>
  <si>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</si>
  <si>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</si>
  <si>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</si>
  <si>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</si>
  <si>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</si>
  <si>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</si>
  <si>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</si>
  <si>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</si>
  <si>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</si>
  <si>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</si>
  <si>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</si>
  <si>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</si>
  <si>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</si>
  <si>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</si>
  <si>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</si>
  <si>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</si>
  <si>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</si>
  <si>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</si>
  <si>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</si>
  <si>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</si>
  <si>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</si>
  <si>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</si>
  <si>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</si>
  <si>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</si>
  <si>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</si>
  <si>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</si>
  <si>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</si>
  <si>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</si>
  <si>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</si>
  <si>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</si>
  <si>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</si>
  <si>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</si>
  <si>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</si>
  <si>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</si>
  <si>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</si>
  <si>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</si>
  <si>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</si>
  <si>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</si>
  <si>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</si>
  <si>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</si>
  <si>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</si>
  <si>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</si>
  <si>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</si>
  <si>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</si>
  <si>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</si>
  <si>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</si>
  <si>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</si>
  <si>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</si>
  <si>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</si>
  <si>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</si>
  <si>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</si>
  <si>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</si>
  <si>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</si>
  <si>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</si>
  <si>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</si>
  <si>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</si>
  <si>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</si>
  <si>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</si>
  <si>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</si>
  <si>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</si>
  <si>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</si>
  <si>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</si>
  <si>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</si>
  <si>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</si>
  <si>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</si>
  <si>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</si>
  <si>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</si>
  <si>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</si>
  <si>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</si>
  <si>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</si>
  <si>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</si>
  <si>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</si>
  <si>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</si>
  <si>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</si>
  <si>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</si>
  <si>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</si>
  <si>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</si>
  <si>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</si>
  <si>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</si>
  <si>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</si>
  <si>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</si>
  <si>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</si>
  <si>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</si>
  <si>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</si>
  <si>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</si>
  <si>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</si>
  <si>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</si>
  <si>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</si>
  <si>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</si>
  <si>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</si>
  <si>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</si>
  <si>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</si>
  <si>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</si>
  <si>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</si>
  <si>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</si>
  <si>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</si>
  <si>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</si>
  <si>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</si>
  <si>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</si>
  <si>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</si>
  <si>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</si>
  <si>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</si>
  <si>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</si>
  <si>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</si>
  <si>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</si>
  <si>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</si>
  <si>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</si>
  <si>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</si>
  <si>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</si>
  <si>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</si>
  <si>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</si>
  <si>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</si>
  <si>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</si>
  <si>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</si>
  <si>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</si>
  <si>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</si>
  <si>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</si>
  <si>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</si>
  <si>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</si>
  <si>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</si>
  <si>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</si>
  <si>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</si>
  <si>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</si>
  <si>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</si>
  <si>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</si>
  <si>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</si>
  <si>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</si>
  <si>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</si>
  <si>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</si>
  <si>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</si>
  <si>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</si>
  <si>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</si>
  <si>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</si>
  <si>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</si>
  <si>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</si>
  <si>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</si>
  <si>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</si>
  <si>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</si>
  <si>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</si>
  <si>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</si>
  <si>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</si>
  <si>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</si>
  <si>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</si>
  <si>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</si>
  <si>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</si>
  <si>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</si>
  <si>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</si>
  <si>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</si>
  <si>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</si>
  <si>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</si>
  <si>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</si>
  <si>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</si>
  <si>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</si>
  <si>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</si>
  <si>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</si>
  <si>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</si>
  <si>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</si>
  <si>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</si>
  <si>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</si>
  <si>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</si>
  <si>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</si>
  <si>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</si>
  <si>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</si>
  <si>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</si>
  <si>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</si>
  <si>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</si>
  <si>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</si>
  <si>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</si>
  <si>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</si>
  <si>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</si>
  <si>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</si>
  <si>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</si>
  <si>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</si>
  <si>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</si>
  <si>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</si>
  <si>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</si>
  <si>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</si>
  <si>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</si>
  <si>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</si>
  <si>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</si>
  <si>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</si>
  <si>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</si>
  <si>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</si>
  <si>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</si>
  <si>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</si>
  <si>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</si>
  <si>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</si>
  <si>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</si>
  <si>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</si>
  <si>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</si>
  <si>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</si>
  <si>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</si>
  <si>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</si>
  <si>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</si>
  <si>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</si>
  <si>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</si>
  <si>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</si>
  <si>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</si>
  <si>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</si>
  <si>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</si>
  <si>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</si>
  <si>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</si>
  <si>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</si>
  <si>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</si>
  <si>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</si>
  <si>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</si>
  <si>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</si>
  <si>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</si>
  <si>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</si>
  <si>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</si>
  <si>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</si>
  <si>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</si>
  <si>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</si>
  <si>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</si>
  <si>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</si>
  <si>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</si>
  <si>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</si>
  <si>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</si>
  <si>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</si>
  <si>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</si>
  <si>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</si>
  <si>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</si>
  <si>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</si>
  <si>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</si>
  <si>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</si>
  <si>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</si>
  <si>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</si>
  <si>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</si>
  <si>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</si>
  <si>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</si>
  <si>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</si>
  <si>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</si>
  <si>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</si>
  <si>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</si>
  <si>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</si>
  <si>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</si>
  <si>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</si>
  <si>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</si>
  <si>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</si>
  <si>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</si>
  <si>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</si>
  <si>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</si>
  <si>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</si>
  <si>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</si>
  <si>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</si>
  <si>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</si>
  <si>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</si>
  <si>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</si>
  <si>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</si>
  <si>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</si>
  <si>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</si>
  <si>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</si>
  <si>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</si>
  <si>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</si>
  <si>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</si>
  <si>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</si>
  <si>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</si>
  <si>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</si>
  <si>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</si>
  <si>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</si>
  <si>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</si>
  <si>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</si>
  <si>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</si>
  <si>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</si>
  <si>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</si>
  <si>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</si>
  <si>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</si>
  <si>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</si>
  <si>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</si>
  <si>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</si>
  <si>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</si>
  <si>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</si>
  <si>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</si>
  <si>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</si>
  <si>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</si>
  <si>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</si>
  <si>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</si>
  <si>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</si>
  <si>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</si>
  <si>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</si>
  <si>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</si>
  <si>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</si>
  <si>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</si>
  <si>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</si>
  <si>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</si>
  <si>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</si>
  <si>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</si>
  <si>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</si>
  <si>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</si>
  <si>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</si>
  <si>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</si>
  <si>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</si>
  <si>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</si>
  <si>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</si>
  <si>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</si>
  <si>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</si>
  <si>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</si>
  <si>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</si>
  <si>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</si>
  <si>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</si>
  <si>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</si>
  <si>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</si>
  <si>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</si>
  <si>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</si>
  <si>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</si>
  <si>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</si>
  <si>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</si>
  <si>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</si>
  <si>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</si>
  <si>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</si>
  <si>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</si>
  <si>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</si>
  <si>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</si>
  <si>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</si>
  <si>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</si>
  <si>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</si>
  <si>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</si>
  <si>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</si>
  <si>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</si>
  <si>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</si>
  <si>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</si>
  <si>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</si>
  <si>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</si>
  <si>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</si>
  <si>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</si>
  <si>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</si>
  <si>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</si>
  <si>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</si>
  <si>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</si>
  <si>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</si>
  <si>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</si>
  <si>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</si>
  <si>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</si>
  <si>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</si>
  <si>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</si>
  <si>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</si>
  <si>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</si>
  <si>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</si>
  <si>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</si>
  <si>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</si>
  <si>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</si>
  <si>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</si>
  <si>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</si>
  <si>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</si>
  <si>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</si>
  <si>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</si>
  <si>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</si>
  <si>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</si>
  <si>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</si>
  <si>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</si>
  <si>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</si>
  <si>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</si>
  <si>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</si>
  <si>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</si>
  <si>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</si>
  <si>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</si>
  <si>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</si>
  <si>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</si>
  <si>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</si>
  <si>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</si>
  <si>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</si>
  <si>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</si>
  <si>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</si>
  <si>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</si>
  <si>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</si>
  <si>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</si>
  <si>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</si>
  <si>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</si>
  <si>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</si>
  <si>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</si>
  <si>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</si>
  <si>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</si>
  <si>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</si>
  <si>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</si>
  <si>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</si>
  <si>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</si>
  <si>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</si>
  <si>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</si>
  <si>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</si>
  <si>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</si>
  <si>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</si>
  <si>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</si>
  <si>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</si>
  <si>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</si>
  <si>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</si>
  <si>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</si>
  <si>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</si>
  <si>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</si>
  <si>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</si>
  <si>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</si>
  <si>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</si>
  <si>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</si>
  <si>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</si>
  <si>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</si>
  <si>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</si>
  <si>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</si>
  <si>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</si>
  <si>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</si>
  <si>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</si>
  <si>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</si>
  <si>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</si>
  <si>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</si>
  <si>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</si>
  <si>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</si>
  <si>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</si>
  <si>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</si>
  <si>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</si>
  <si>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</si>
  <si>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</si>
  <si>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</si>
  <si>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</si>
  <si>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</si>
  <si>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</si>
  <si>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</si>
  <si>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</si>
  <si>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</si>
  <si>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</si>
  <si>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</si>
  <si>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</si>
  <si>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</si>
  <si>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</si>
  <si>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</si>
  <si>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</si>
  <si>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</si>
  <si>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</si>
  <si>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</si>
  <si>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</si>
  <si>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</si>
  <si>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</si>
  <si>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</si>
  <si>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</si>
  <si>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</si>
  <si>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</si>
  <si>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</si>
  <si>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</si>
  <si>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</si>
  <si>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</si>
  <si>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</si>
  <si>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</si>
  <si>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</si>
  <si>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</si>
  <si>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</si>
  <si>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</si>
  <si>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</si>
  <si>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</si>
  <si>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</si>
  <si>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</si>
  <si>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</si>
  <si>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</si>
  <si>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</si>
  <si>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</si>
  <si>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</si>
  <si>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</si>
  <si>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</si>
  <si>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</si>
  <si>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</si>
  <si>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</si>
  <si>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</si>
  <si>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</si>
  <si>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</si>
  <si>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</si>
  <si>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</si>
  <si>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</si>
  <si>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</si>
  <si>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</si>
  <si>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</si>
  <si>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</si>
  <si>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</si>
  <si>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</si>
  <si>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</si>
  <si>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</si>
  <si>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</si>
  <si>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</si>
  <si>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</si>
  <si>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</si>
  <si>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</si>
  <si>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</si>
  <si>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</si>
  <si>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</si>
  <si>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</si>
  <si>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</si>
  <si>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</si>
  <si>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</si>
  <si>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</si>
  <si>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</si>
  <si>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</si>
  <si>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</si>
  <si>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</si>
  <si>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</si>
  <si>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</si>
  <si>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</si>
  <si>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</si>
  <si>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</si>
  <si>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</si>
  <si>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</si>
  <si>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</si>
  <si>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</si>
  <si>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</si>
  <si>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</si>
  <si>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</si>
  <si>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</si>
  <si>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</si>
  <si>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</si>
  <si>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</si>
  <si>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</si>
  <si>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</si>
  <si>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</si>
  <si>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</si>
  <si>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</si>
  <si>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</si>
  <si>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</si>
  <si>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</si>
  <si>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</si>
  <si>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</si>
  <si>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</si>
  <si>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</si>
  <si>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</si>
  <si>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</si>
  <si>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</si>
  <si>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</si>
  <si>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</si>
  <si>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</si>
  <si>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</si>
  <si>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</si>
  <si>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</si>
  <si>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</si>
  <si>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</si>
  <si>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</si>
  <si>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</si>
  <si>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</si>
  <si>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</si>
  <si>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</si>
  <si>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</si>
  <si>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</si>
  <si>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</si>
  <si>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</si>
  <si>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</si>
  <si>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</si>
  <si>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</si>
  <si>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</si>
  <si>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</si>
  <si>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</si>
  <si>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</si>
  <si>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</si>
  <si>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</si>
  <si>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</si>
  <si>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</si>
  <si>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</si>
  <si>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</si>
  <si>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</si>
  <si>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</si>
  <si>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</si>
  <si>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</si>
  <si>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</si>
  <si>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</si>
  <si>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</si>
  <si>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</si>
  <si>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</si>
  <si>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</si>
  <si>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</si>
  <si>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</si>
  <si>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</si>
  <si>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</si>
  <si>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</si>
  <si>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</si>
  <si>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</si>
  <si>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</si>
  <si>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</si>
  <si>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</si>
  <si>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</si>
  <si>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</si>
  <si>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</si>
  <si>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</si>
  <si>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</si>
  <si>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</si>
  <si>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</si>
  <si>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</si>
  <si>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</si>
  <si>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</si>
  <si>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</si>
  <si>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</si>
  <si>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</si>
  <si>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</si>
  <si>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</si>
  <si>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</si>
  <si>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</si>
  <si>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</si>
  <si>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</si>
  <si>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</si>
  <si>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</si>
  <si>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</si>
  <si>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</si>
  <si>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</si>
  <si>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</si>
  <si>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</si>
  <si>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</si>
  <si>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</si>
  <si>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</si>
  <si>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</si>
  <si>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</si>
  <si>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</si>
  <si>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</si>
  <si>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</si>
  <si>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</si>
  <si>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</si>
  <si>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</si>
  <si>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</si>
  <si>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</si>
  <si>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</si>
  <si>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</si>
  <si>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</si>
  <si>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</si>
  <si>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</si>
  <si>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</si>
  <si>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</si>
  <si>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</si>
  <si>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</si>
  <si>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</si>
  <si>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</si>
  <si>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</si>
  <si>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</si>
  <si>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</si>
  <si>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</si>
  <si>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</si>
  <si>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</si>
  <si>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</si>
  <si>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</si>
  <si>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</si>
  <si>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</si>
  <si>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</si>
  <si>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</si>
  <si>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</si>
  <si>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</si>
  <si>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</si>
  <si>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</si>
  <si>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</si>
  <si>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</si>
  <si>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</si>
  <si>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</si>
  <si>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</si>
  <si>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</si>
  <si>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</si>
  <si>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</si>
  <si>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</si>
  <si>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</si>
  <si>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</si>
  <si>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</si>
  <si>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</si>
  <si>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</si>
  <si>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</si>
  <si>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</si>
  <si>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</si>
  <si>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</si>
  <si>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</si>
  <si>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</si>
  <si>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</si>
  <si>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</si>
  <si>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</si>
  <si>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</si>
  <si>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</si>
  <si>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</si>
  <si>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</si>
  <si>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</si>
  <si>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</si>
  <si>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</si>
  <si>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</si>
  <si>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</si>
  <si>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</si>
  <si>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</si>
  <si>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</si>
  <si>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</si>
  <si>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</si>
  <si>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</si>
  <si>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</si>
  <si>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</si>
  <si>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</si>
  <si>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</si>
  <si>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</si>
  <si>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</si>
  <si>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</si>
  <si>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</si>
  <si>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</si>
  <si>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</si>
  <si>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</si>
  <si>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</si>
  <si>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</si>
  <si>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</si>
  <si>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</si>
  <si>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</si>
  <si>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</si>
  <si>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</si>
  <si>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</si>
  <si>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</si>
  <si>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</si>
  <si>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</si>
  <si>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</si>
  <si>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</si>
  <si>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</si>
  <si>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</si>
  <si>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</si>
  <si>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</si>
  <si>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</si>
  <si>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</si>
  <si>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</si>
  <si>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</si>
  <si>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</si>
  <si>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</si>
  <si>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</si>
  <si>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</si>
  <si>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</si>
  <si>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</si>
  <si>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</si>
  <si>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</si>
  <si>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</si>
  <si>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</si>
  <si>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</si>
  <si>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</si>
  <si>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</si>
  <si>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</si>
  <si>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</si>
  <si>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</si>
  <si>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</si>
  <si>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</si>
  <si>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</si>
  <si>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</si>
  <si>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</si>
  <si>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</si>
  <si>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</si>
  <si>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</si>
  <si>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</si>
  <si>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</si>
  <si>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</si>
  <si>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</si>
  <si>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</si>
  <si>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</si>
  <si>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</si>
  <si>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</si>
  <si>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</si>
  <si>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</si>
  <si>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</si>
  <si>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</si>
  <si>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</si>
  <si>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</si>
  <si>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</si>
  <si>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</si>
  <si>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</si>
  <si>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</si>
  <si>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</si>
  <si>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</si>
  <si>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</si>
  <si>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</si>
  <si>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</si>
  <si>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</si>
  <si>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</si>
  <si>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</si>
  <si>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</si>
  <si>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</si>
  <si>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</si>
  <si>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</si>
  <si>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</si>
  <si>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</si>
  <si>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</si>
  <si>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</si>
  <si>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</si>
  <si>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</si>
  <si>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</si>
  <si>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</si>
  <si>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</si>
  <si>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</si>
  <si>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</si>
  <si>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</si>
  <si>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</si>
  <si>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</si>
  <si>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</si>
  <si>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</si>
  <si>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</si>
  <si>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</si>
  <si>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</si>
  <si>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</si>
  <si>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</si>
  <si>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</si>
  <si>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</si>
  <si>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</si>
  <si>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</si>
  <si>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</si>
  <si>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</si>
  <si>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</si>
  <si>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</si>
  <si>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</si>
  <si>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</si>
  <si>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</si>
  <si>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</si>
  <si>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</si>
  <si>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</si>
  <si>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</si>
  <si>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</si>
  <si>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</si>
  <si>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</si>
  <si>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</si>
  <si>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</si>
  <si>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</si>
  <si>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</si>
  <si>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</si>
  <si>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</si>
  <si>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</si>
  <si>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</si>
  <si>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</si>
  <si>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</si>
  <si>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</si>
  <si>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</si>
  <si>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</si>
  <si>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</si>
  <si>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</si>
  <si>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</si>
  <si>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</si>
  <si>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</si>
  <si>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</si>
  <si>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</si>
  <si>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</si>
  <si>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</si>
  <si>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</si>
  <si>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</si>
  <si>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</si>
  <si>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</si>
  <si>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</si>
  <si>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</si>
  <si>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</si>
  <si>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</si>
  <si>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</si>
  <si>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</si>
  <si>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</si>
  <si>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</si>
  <si>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</si>
  <si>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</si>
  <si>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</si>
  <si>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</si>
  <si>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</si>
  <si>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</si>
  <si>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</si>
  <si>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</si>
  <si>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</si>
  <si>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</si>
  <si>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</si>
  <si>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</si>
  <si>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</si>
  <si>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</si>
  <si>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</si>
  <si>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</si>
  <si>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</si>
  <si>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</si>
  <si>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</si>
  <si>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</si>
  <si>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</si>
  <si>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</si>
  <si>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</si>
  <si>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</si>
  <si>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</si>
  <si>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</si>
  <si>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</si>
  <si>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</si>
  <si>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</si>
  <si>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</si>
  <si>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</si>
  <si>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</si>
  <si>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</si>
  <si>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</si>
  <si>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</si>
  <si>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</si>
  <si>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</si>
  <si>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</si>
  <si>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</si>
  <si>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</si>
  <si>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</si>
  <si>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</si>
  <si>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</si>
  <si>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</si>
  <si>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</si>
  <si>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</si>
  <si>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</si>
  <si>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</si>
  <si>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</si>
  <si>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</si>
  <si>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</si>
  <si>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</si>
  <si>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</si>
  <si>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</si>
  <si>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</si>
  <si>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</si>
  <si>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</si>
  <si>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</si>
  <si>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</si>
  <si>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</si>
  <si>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</si>
  <si>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</si>
  <si>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</si>
  <si>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</si>
  <si>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</si>
  <si>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</si>
  <si>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</si>
  <si>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</si>
  <si>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</si>
  <si>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</si>
  <si>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</si>
  <si>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</si>
  <si>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</si>
  <si>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</si>
  <si>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</si>
  <si>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</si>
  <si>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</si>
  <si>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</si>
  <si>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</si>
  <si>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</si>
  <si>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</si>
  <si>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</si>
  <si>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</si>
  <si>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</si>
  <si>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</si>
  <si>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</si>
  <si>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</si>
  <si>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</si>
  <si>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</si>
  <si>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</si>
  <si>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</si>
  <si>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</si>
  <si>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</si>
  <si>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</si>
  <si>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</si>
  <si>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</si>
  <si>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</si>
  <si>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</si>
  <si>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</si>
  <si>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</si>
  <si>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</si>
  <si>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</si>
  <si>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</si>
  <si>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</si>
  <si>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</si>
  <si>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</si>
  <si>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</si>
  <si>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</si>
  <si>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</si>
  <si>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</si>
  <si>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</si>
  <si>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</si>
  <si>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</si>
  <si>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</si>
  <si>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</si>
  <si>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</si>
  <si>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</si>
  <si>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</si>
  <si>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</si>
  <si>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</si>
  <si>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</si>
  <si>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</si>
  <si>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</si>
  <si>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</si>
  <si>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</si>
  <si>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</si>
  <si>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</si>
  <si>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</si>
  <si>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</si>
  <si>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</si>
  <si>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</si>
  <si>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</si>
  <si>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</si>
  <si>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</si>
  <si>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</si>
  <si>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</si>
  <si>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</si>
  <si>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</si>
  <si>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</si>
  <si>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</si>
  <si>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</si>
  <si>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</si>
  <si>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</si>
  <si>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</si>
  <si>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</si>
  <si>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</si>
  <si>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</si>
  <si>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</si>
  <si>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</si>
  <si>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</si>
  <si>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</si>
  <si>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</si>
  <si>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</si>
  <si>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</si>
  <si>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</si>
  <si>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</si>
  <si>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</si>
  <si>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</si>
  <si>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</si>
  <si>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</si>
  <si>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</si>
  <si>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</si>
  <si>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</si>
  <si>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</si>
  <si>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</si>
  <si>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</si>
  <si>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</si>
  <si>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</si>
  <si>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</si>
  <si>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</si>
  <si>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</si>
  <si>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</si>
  <si>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</si>
  <si>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</si>
  <si>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</si>
  <si>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</si>
  <si>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</si>
  <si>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</si>
  <si>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</si>
  <si>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</si>
  <si>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</si>
  <si>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</si>
  <si>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</si>
  <si>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</si>
  <si>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</si>
  <si>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</si>
  <si>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</si>
  <si>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</si>
  <si>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</si>
  <si>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</si>
  <si>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</si>
  <si>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</si>
  <si>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</si>
  <si>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</si>
  <si>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</si>
  <si>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</si>
  <si>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</si>
  <si>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</si>
  <si>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</si>
  <si>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</si>
  <si>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</si>
  <si>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</si>
  <si>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</si>
  <si>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</si>
  <si>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</si>
  <si>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</si>
  <si>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</si>
  <si>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</si>
  <si>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</si>
  <si>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</si>
  <si>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</si>
  <si>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</si>
  <si>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</si>
  <si>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</si>
  <si>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</si>
  <si>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</si>
  <si>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</si>
  <si>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</si>
  <si>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</si>
  <si>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</si>
  <si>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</si>
  <si>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</si>
  <si>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</si>
  <si>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</si>
  <si>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</si>
  <si>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</si>
  <si>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</si>
  <si>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</si>
  <si>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</si>
  <si>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</si>
  <si>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</si>
  <si>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</si>
  <si>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</si>
  <si>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</si>
  <si>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</si>
  <si>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</si>
  <si>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</si>
  <si>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</si>
  <si>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</si>
  <si>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</si>
  <si>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</si>
  <si>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</si>
  <si>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</si>
  <si>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</si>
  <si>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</si>
  <si>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</si>
  <si>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</si>
  <si>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</si>
  <si>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</si>
  <si>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</si>
  <si>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</si>
  <si>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</si>
  <si>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</si>
  <si>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</si>
  <si>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</si>
  <si>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</si>
  <si>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</si>
  <si>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</si>
  <si>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</si>
  <si>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</si>
  <si>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</si>
  <si>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</si>
  <si>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</si>
  <si>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</si>
  <si>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</si>
  <si>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</si>
  <si>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</si>
  <si>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</si>
  <si>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</si>
  <si>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</si>
  <si>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</si>
  <si>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</si>
  <si>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</si>
  <si>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</si>
  <si>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</si>
  <si>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</si>
  <si>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</si>
  <si>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</si>
  <si>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</si>
  <si>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</si>
  <si>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</si>
  <si>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</si>
  <si>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</si>
  <si>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</si>
  <si>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</si>
  <si>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</si>
  <si>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</si>
  <si>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</si>
  <si>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</si>
  <si>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</si>
  <si>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</si>
  <si>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</si>
  <si>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</si>
  <si>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</si>
  <si>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</si>
  <si>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</si>
  <si>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</si>
  <si>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</si>
  <si>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</si>
  <si>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</si>
  <si>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</si>
  <si>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</si>
  <si>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</si>
  <si>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</si>
  <si>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</si>
  <si>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</si>
  <si>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</si>
  <si>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</si>
  <si>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</si>
  <si>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</si>
  <si>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</si>
  <si>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</si>
  <si>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</si>
  <si>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</si>
  <si>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</si>
  <si>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</si>
  <si>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</si>
  <si>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</si>
  <si>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</si>
  <si>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</si>
  <si>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</si>
  <si>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</si>
  <si>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</si>
  <si>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</si>
  <si>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</si>
  <si>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</si>
  <si>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</si>
  <si>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</si>
  <si>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</si>
  <si>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</si>
  <si>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</si>
  <si>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</si>
  <si>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</si>
  <si>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</si>
  <si>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</si>
  <si>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</si>
  <si>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</si>
  <si>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</si>
  <si>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</si>
  <si>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</si>
  <si>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</si>
  <si>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</si>
  <si>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</si>
  <si>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</si>
  <si>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</si>
  <si>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</si>
  <si>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</si>
  <si>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</si>
  <si>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</si>
  <si>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</si>
  <si>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</si>
  <si>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</si>
  <si>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</si>
  <si>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</si>
  <si>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</si>
  <si>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</si>
  <si>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</si>
  <si>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</si>
  <si>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</si>
  <si>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</si>
  <si>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</si>
  <si>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</si>
  <si>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</si>
  <si>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</si>
  <si>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</si>
  <si>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</si>
  <si>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</si>
  <si>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</si>
  <si>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</si>
  <si>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</si>
  <si>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</si>
  <si>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</si>
  <si>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</si>
  <si>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</si>
  <si>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</si>
  <si>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</si>
  <si>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</si>
  <si>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</si>
  <si>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</si>
  <si>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</si>
  <si>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</si>
  <si>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</si>
  <si>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</si>
  <si>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</si>
  <si>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</si>
  <si>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</si>
  <si>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</si>
  <si>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</si>
  <si>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</si>
  <si>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</si>
  <si>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</si>
  <si>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</si>
  <si>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</si>
  <si>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</si>
  <si>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</si>
  <si>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</si>
  <si>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</si>
  <si>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</si>
  <si>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</si>
  <si>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</si>
  <si>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</si>
  <si>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</si>
  <si>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</si>
  <si>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</si>
  <si>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</si>
  <si>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</si>
  <si>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</si>
  <si>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</si>
  <si>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</si>
  <si>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</si>
  <si>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</si>
  <si>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</si>
  <si>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</si>
  <si>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</si>
  <si>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</si>
  <si>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</si>
  <si>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</si>
  <si>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</si>
  <si>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</si>
  <si>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</si>
  <si>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</si>
  <si>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</si>
  <si>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</si>
  <si>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</si>
  <si>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</si>
  <si>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</si>
  <si>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</si>
  <si>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</si>
  <si>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</si>
  <si>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</si>
  <si>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</si>
  <si>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</si>
  <si>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</si>
  <si>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</si>
  <si>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</si>
  <si>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</si>
  <si>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</si>
  <si>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</si>
  <si>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</si>
  <si>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</si>
  <si>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</si>
  <si>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</si>
  <si>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</si>
  <si>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</si>
  <si>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</si>
  <si>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</si>
  <si>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</si>
  <si>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</si>
  <si>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</si>
  <si>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</si>
  <si>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</si>
  <si>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</si>
  <si>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</si>
  <si>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</si>
  <si>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</si>
  <si>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</si>
  <si>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</si>
  <si>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</si>
  <si>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</si>
  <si>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</si>
  <si>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</si>
  <si>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</si>
  <si>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</si>
  <si>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</si>
  <si>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</si>
  <si>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</si>
  <si>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</si>
  <si>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</si>
  <si>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</si>
  <si>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</si>
  <si>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</si>
  <si>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</si>
  <si>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</si>
  <si>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</si>
  <si>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</si>
  <si>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</si>
  <si>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</si>
  <si>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</si>
  <si>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</si>
  <si>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</si>
  <si>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</si>
  <si>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</si>
  <si>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</si>
  <si>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</si>
  <si>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</si>
  <si>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</si>
  <si>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</si>
  <si>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</si>
  <si>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</si>
  <si>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</si>
  <si>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</si>
  <si>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</si>
  <si>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</si>
  <si>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</si>
  <si>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</si>
  <si>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</si>
  <si>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</si>
  <si>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</si>
  <si>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</si>
  <si>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</si>
  <si>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</si>
  <si>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</si>
  <si>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</si>
  <si>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</si>
  <si>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</si>
  <si>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</si>
  <si>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</si>
  <si>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</si>
  <si>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</si>
  <si>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</si>
  <si>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</si>
  <si>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</si>
  <si>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</si>
  <si>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</si>
  <si>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</si>
  <si>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</si>
  <si>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</si>
  <si>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</si>
  <si>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</si>
  <si>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</si>
  <si>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</si>
  <si>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</si>
  <si>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</si>
  <si>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</si>
  <si>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</si>
  <si>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</si>
  <si>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</si>
  <si>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</si>
  <si>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</si>
  <si>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</si>
  <si>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</si>
  <si>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</si>
  <si>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</si>
  <si>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</si>
  <si>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</si>
  <si>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</si>
  <si>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</si>
  <si>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</si>
  <si>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</si>
  <si>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</si>
  <si>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</si>
  <si>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</si>
  <si>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</si>
  <si>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</si>
  <si>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</si>
  <si>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</si>
  <si>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</si>
  <si>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</si>
  <si>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</si>
  <si>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</si>
  <si>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</si>
  <si>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</si>
  <si>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</si>
  <si>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</si>
  <si>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</si>
  <si>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</si>
  <si>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</si>
  <si>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</si>
  <si>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</si>
  <si>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</si>
  <si>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</si>
  <si>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</si>
  <si>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</si>
  <si>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</si>
  <si>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</si>
  <si>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</si>
  <si>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</si>
  <si>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</si>
  <si>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</si>
  <si>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</si>
  <si>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</si>
  <si>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</si>
  <si>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</si>
  <si>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</si>
  <si>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</si>
  <si>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</si>
  <si>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</si>
  <si>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</si>
  <si>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</si>
  <si>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</si>
  <si>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</si>
  <si>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</si>
  <si>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</si>
  <si>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</si>
  <si>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</si>
  <si>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</si>
  <si>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</si>
  <si>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</si>
  <si>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</si>
  <si>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</si>
  <si>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</si>
  <si>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</si>
  <si>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</si>
  <si>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</si>
  <si>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</si>
  <si>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</si>
  <si>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</si>
  <si>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</si>
  <si>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</si>
  <si>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</si>
  <si>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</si>
  <si>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</si>
  <si>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</si>
  <si>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</si>
  <si>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</si>
  <si>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</si>
  <si>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</si>
  <si>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</si>
  <si>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</si>
  <si>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</si>
  <si>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</si>
  <si>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</si>
  <si>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</si>
  <si>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</si>
  <si>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</si>
  <si>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</si>
  <si>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</si>
  <si>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</si>
  <si>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</si>
  <si>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</si>
  <si>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</si>
  <si>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</si>
  <si>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</si>
  <si>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</si>
  <si>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</si>
  <si>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</si>
  <si>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</si>
  <si>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</si>
  <si>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</si>
  <si>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</si>
  <si>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</si>
  <si>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</si>
  <si>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</si>
  <si>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</si>
  <si>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</si>
  <si>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</si>
  <si>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</si>
  <si>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</si>
  <si>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</si>
  <si>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</si>
  <si>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</si>
  <si>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</si>
  <si>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</si>
  <si>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</si>
  <si>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</si>
  <si>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</si>
  <si>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</si>
  <si>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</si>
  <si>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</si>
  <si>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</si>
  <si>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</si>
  <si>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</si>
  <si>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</si>
  <si>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</si>
  <si>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</si>
  <si>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</si>
  <si>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</si>
  <si>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</si>
  <si>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</si>
  <si>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</si>
  <si>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</si>
  <si>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</si>
  <si>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</si>
  <si>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</si>
  <si>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</si>
  <si>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</si>
  <si>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</si>
  <si>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</si>
  <si>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</si>
  <si>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</si>
  <si>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</si>
  <si>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</si>
  <si>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</si>
  <si>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</si>
  <si>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</si>
  <si>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</si>
  <si>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</si>
  <si>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</si>
  <si>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</si>
  <si>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</si>
  <si>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</si>
  <si>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</si>
  <si>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</si>
  <si>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</si>
  <si>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</si>
  <si>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</si>
  <si>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</si>
  <si>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</si>
  <si>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</si>
  <si>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</si>
  <si>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</si>
  <si>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</si>
  <si>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</si>
  <si>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</si>
  <si>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</si>
  <si>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</si>
  <si>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</si>
  <si>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</si>
  <si>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</si>
  <si>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</si>
  <si>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</si>
  <si>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</si>
  <si>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</si>
  <si>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</si>
  <si>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</si>
  <si>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</si>
  <si>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</si>
  <si>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</si>
  <si>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</si>
  <si>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</si>
  <si>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</si>
  <si>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</si>
  <si>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</si>
  <si>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</si>
  <si>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</si>
  <si>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</si>
  <si>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</si>
  <si>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</si>
  <si>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</si>
  <si>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</si>
  <si>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</si>
  <si>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</si>
  <si>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</si>
  <si>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</si>
  <si>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</si>
  <si>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</si>
  <si>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</si>
  <si>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</si>
  <si>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</si>
  <si>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</si>
  <si>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</si>
  <si>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</si>
  <si>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</si>
  <si>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</si>
  <si>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</si>
  <si>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</si>
  <si>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</si>
  <si>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</si>
  <si>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</si>
  <si>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</si>
  <si>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</si>
  <si>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</si>
  <si>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</si>
  <si>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</si>
  <si>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</si>
  <si>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</si>
  <si>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</si>
  <si>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</si>
  <si>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</si>
  <si>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</si>
  <si>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</si>
  <si>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</si>
  <si>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</si>
  <si>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</si>
  <si>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</si>
  <si>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</si>
  <si>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</si>
  <si>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</si>
  <si>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</si>
  <si>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</si>
  <si>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</si>
  <si>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</si>
  <si>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</si>
  <si>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</si>
  <si>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</si>
  <si>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</si>
  <si>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</si>
  <si>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</si>
  <si>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</si>
  <si>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</si>
  <si>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</si>
  <si>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</si>
  <si>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</si>
  <si>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</si>
  <si>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</si>
  <si>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</si>
  <si>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</si>
  <si>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</si>
  <si>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</si>
  <si>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</si>
  <si>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</si>
  <si>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</si>
  <si>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</si>
  <si>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</si>
  <si>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</si>
  <si>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</si>
  <si>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</si>
  <si>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</si>
  <si>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</si>
  <si>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</si>
  <si>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</si>
  <si>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</si>
  <si>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</si>
  <si>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</si>
  <si>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</si>
  <si>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</si>
  <si>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</si>
  <si>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</si>
  <si>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</si>
  <si>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</si>
  <si>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</si>
  <si>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</si>
  <si>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</si>
  <si>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</si>
  <si>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</si>
  <si>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</si>
  <si>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</si>
  <si>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</si>
  <si>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</si>
  <si>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</si>
  <si>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</si>
  <si>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</si>
  <si>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</si>
  <si>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</si>
  <si>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</si>
  <si>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</si>
  <si>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</si>
  <si>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</si>
  <si>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</si>
  <si>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</si>
  <si>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</si>
  <si>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</si>
  <si>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</si>
  <si>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</si>
  <si>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</si>
  <si>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</si>
  <si>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</si>
  <si>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</si>
  <si>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</si>
  <si>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</si>
  <si>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</si>
  <si>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</si>
  <si>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</si>
  <si>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</si>
  <si>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</si>
  <si>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</si>
  <si>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</si>
  <si>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</si>
  <si>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</si>
  <si>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</si>
  <si>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</si>
  <si>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</si>
  <si>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</si>
  <si>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</si>
  <si>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</si>
  <si>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</si>
  <si>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</si>
  <si>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</si>
  <si>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</si>
  <si>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</si>
  <si>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</si>
  <si>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</si>
  <si>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</si>
  <si>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</si>
  <si>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</si>
  <si>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</si>
  <si>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</si>
  <si>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</si>
  <si>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</si>
  <si>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</si>
  <si>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</si>
  <si>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</si>
  <si>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</si>
  <si>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</si>
  <si>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</si>
  <si>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</si>
  <si>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</si>
  <si>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</si>
  <si>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</si>
  <si>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</si>
  <si>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</si>
  <si>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</si>
  <si>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</si>
  <si>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</si>
  <si>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</si>
  <si>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</si>
  <si>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</si>
  <si>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</si>
  <si>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</si>
  <si>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</si>
  <si>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</si>
  <si>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</si>
  <si>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</si>
  <si>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</si>
  <si>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</si>
  <si>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</si>
  <si>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</si>
  <si>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</si>
  <si>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</si>
  <si>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</si>
  <si>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</si>
  <si>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</si>
  <si>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</si>
  <si>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</si>
  <si>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</si>
  <si>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</si>
  <si>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</si>
  <si>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</si>
  <si>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</si>
  <si>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</si>
  <si>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</si>
  <si>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</si>
  <si>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</si>
  <si>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</si>
  <si>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</si>
  <si>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</si>
  <si>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</si>
  <si>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</si>
  <si>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</si>
  <si>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</si>
  <si>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</si>
  <si>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</si>
  <si>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</si>
  <si>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</si>
  <si>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</si>
  <si>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</si>
  <si>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</si>
  <si>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</si>
  <si>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</si>
  <si>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</si>
  <si>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</si>
  <si>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</si>
  <si>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</si>
  <si>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</si>
  <si>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</si>
  <si>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</si>
  <si>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</si>
  <si>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</si>
  <si>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</si>
  <si>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</si>
  <si>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</si>
  <si>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</si>
  <si>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</si>
  <si>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</si>
  <si>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</si>
  <si>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</si>
  <si>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</si>
  <si>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</si>
  <si>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</si>
  <si>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</si>
  <si>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</si>
  <si>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</si>
  <si>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</si>
  <si>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</si>
  <si>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</si>
  <si>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</si>
  <si>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</si>
  <si>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</si>
  <si>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</si>
  <si>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</si>
  <si>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</si>
  <si>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</si>
  <si>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</si>
  <si>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</si>
  <si>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</si>
  <si>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</si>
  <si>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</si>
  <si>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</si>
  <si>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</si>
  <si>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</si>
  <si>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</si>
  <si>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</si>
  <si>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</si>
  <si>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</si>
  <si>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</si>
  <si>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</si>
  <si>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</si>
  <si>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</si>
  <si>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</si>
  <si>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</si>
  <si>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</si>
  <si>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</si>
  <si>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</si>
  <si>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</si>
  <si>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</si>
  <si>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</si>
  <si>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</si>
  <si>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</si>
  <si>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</si>
  <si>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</si>
  <si>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</si>
  <si>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</si>
  <si>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</si>
  <si>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</si>
  <si>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</si>
  <si>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</si>
  <si>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</si>
  <si>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</si>
  <si>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</si>
  <si>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</si>
  <si>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</si>
  <si>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</si>
  <si>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</si>
  <si>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</si>
  <si>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</si>
  <si>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</si>
  <si>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</si>
  <si>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</si>
  <si>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</si>
  <si>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</si>
  <si>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</si>
  <si>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</si>
  <si>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</si>
  <si>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</si>
  <si>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</si>
  <si>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</si>
  <si>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</si>
  <si>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</si>
  <si>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</si>
  <si>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</si>
  <si>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</si>
  <si>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</si>
  <si>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</si>
  <si>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</si>
  <si>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</si>
  <si>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</si>
  <si>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</si>
  <si>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</si>
  <si>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</si>
  <si>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</si>
  <si>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</si>
  <si>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</si>
  <si>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</si>
  <si>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</si>
  <si>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</si>
  <si>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</si>
  <si>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</si>
  <si>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</si>
  <si>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</si>
  <si>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</si>
  <si>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</si>
  <si>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</si>
  <si>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</si>
  <si>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</si>
  <si>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</si>
  <si>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</si>
  <si>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</si>
  <si>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</si>
  <si>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</si>
  <si>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</si>
  <si>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</si>
  <si>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</si>
  <si>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</si>
  <si>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</si>
  <si>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</si>
  <si>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</si>
  <si>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</si>
  <si>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</si>
  <si>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</si>
  <si>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</si>
  <si>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</si>
  <si>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</si>
  <si>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</si>
  <si>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</si>
  <si>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</si>
  <si>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</si>
  <si>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</si>
  <si>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</si>
  <si>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</si>
  <si>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</si>
  <si>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</si>
  <si>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</si>
  <si>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</si>
  <si>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</si>
  <si>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</si>
  <si>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</si>
  <si>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</si>
  <si>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</si>
  <si>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</si>
  <si>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</si>
  <si>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</si>
  <si>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</si>
  <si>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</si>
  <si>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</si>
  <si>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</si>
  <si>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</si>
  <si>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</si>
  <si>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</si>
  <si>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</si>
  <si>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</si>
  <si>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</si>
  <si>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</si>
  <si>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</si>
  <si>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</si>
  <si>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</si>
  <si>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</si>
  <si>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</si>
  <si>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</si>
  <si>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</si>
  <si>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</si>
  <si>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</si>
  <si>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</si>
  <si>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</si>
  <si>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</si>
  <si>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</si>
  <si>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</si>
  <si>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</si>
  <si>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</si>
  <si>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</si>
  <si>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</si>
  <si>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</si>
  <si>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</si>
  <si>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</si>
  <si>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</si>
  <si>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</si>
  <si>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</si>
  <si>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</si>
  <si>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</si>
  <si>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</si>
  <si>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</si>
  <si>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</si>
  <si>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</si>
  <si>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</si>
  <si>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</si>
  <si>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</si>
  <si>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</si>
  <si>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</si>
  <si>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</si>
  <si>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</si>
  <si>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</si>
  <si>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</si>
  <si>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</si>
  <si>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</si>
  <si>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</si>
  <si>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</si>
  <si>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</si>
  <si>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</si>
  <si>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</si>
  <si>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</si>
  <si>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</si>
  <si>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</si>
  <si>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</si>
  <si>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</si>
  <si>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</si>
  <si>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</si>
  <si>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</si>
  <si>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</si>
  <si>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</si>
  <si>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</si>
  <si>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</si>
  <si>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</si>
  <si>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</si>
  <si>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</si>
  <si>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</si>
  <si>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</si>
  <si>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</si>
  <si>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</si>
  <si>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</si>
  <si>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</si>
  <si>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</si>
  <si>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</si>
  <si>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</si>
  <si>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</si>
  <si>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</si>
  <si>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</si>
  <si>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</si>
  <si>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</si>
  <si>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</si>
  <si>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</si>
  <si>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</si>
  <si>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</si>
  <si>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</si>
  <si>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</si>
  <si>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</si>
  <si>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</si>
  <si>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</si>
  <si>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</si>
  <si>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</si>
  <si>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</si>
  <si>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</si>
  <si>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</si>
  <si>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</si>
  <si>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</si>
  <si>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</si>
  <si>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</si>
  <si>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</si>
  <si>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</si>
  <si>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</si>
  <si>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</si>
  <si>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</si>
  <si>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</si>
  <si>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</si>
  <si>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</si>
  <si>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</si>
  <si>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</si>
  <si>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</si>
  <si>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</si>
  <si>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</si>
  <si>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</si>
  <si>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</si>
  <si>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</si>
  <si>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</si>
  <si>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</si>
  <si>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</si>
  <si>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</si>
  <si>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</si>
  <si>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</si>
  <si>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</si>
  <si>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</si>
  <si>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</si>
  <si>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</si>
  <si>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</si>
  <si>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</si>
  <si>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</si>
  <si>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</si>
  <si>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</si>
  <si>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</si>
  <si>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</si>
  <si>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</si>
  <si>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</si>
  <si>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</si>
  <si>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</si>
  <si>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</si>
  <si>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</si>
  <si>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</si>
  <si>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</si>
  <si>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</si>
  <si>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</si>
  <si>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</si>
  <si>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</si>
  <si>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</si>
  <si>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</si>
  <si>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</si>
  <si>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</si>
  <si>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</si>
  <si>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</si>
  <si>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</si>
  <si>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</si>
  <si>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</si>
  <si>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</si>
  <si>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</si>
  <si>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</si>
  <si>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</si>
  <si>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</si>
  <si>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</si>
  <si>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</si>
  <si>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</si>
  <si>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</si>
  <si>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</si>
  <si>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</si>
  <si>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</si>
  <si>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</si>
  <si>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</si>
  <si>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</si>
  <si>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</si>
  <si>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</si>
  <si>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</si>
  <si>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</si>
  <si>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</si>
  <si>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</si>
  <si>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</si>
  <si>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</si>
  <si>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</si>
  <si>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</si>
  <si>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</si>
  <si>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</si>
  <si>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</si>
  <si>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</si>
  <si>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</si>
  <si>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</si>
  <si>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</si>
  <si>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</si>
  <si>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</si>
  <si>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</si>
  <si>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</si>
  <si>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</si>
  <si>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</si>
  <si>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</si>
  <si>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</si>
  <si>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</si>
  <si>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</si>
  <si>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</si>
  <si>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</si>
  <si>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</si>
  <si>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</si>
  <si>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</si>
  <si>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</si>
  <si>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</si>
  <si>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</si>
  <si>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</si>
  <si>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</si>
  <si>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</si>
  <si>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</si>
  <si>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</si>
  <si>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</si>
  <si>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</si>
  <si>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</si>
  <si>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</si>
  <si>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</si>
  <si>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</si>
  <si>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</si>
  <si>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</si>
  <si>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</si>
  <si>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</si>
  <si>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</si>
  <si>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</si>
  <si>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</si>
  <si>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</si>
  <si>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</si>
  <si>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</si>
  <si>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</si>
  <si>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</si>
  <si>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</si>
  <si>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</si>
  <si>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</si>
  <si>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</si>
  <si>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</si>
  <si>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</si>
  <si>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</si>
  <si>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</si>
  <si>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</si>
  <si>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</si>
  <si>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</si>
  <si>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</si>
  <si>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</si>
  <si>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</si>
  <si>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</si>
  <si>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</si>
  <si>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</si>
  <si>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</si>
  <si>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</si>
  <si>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</si>
  <si>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</si>
  <si>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</si>
  <si>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</si>
  <si>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</si>
  <si>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</si>
  <si>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</si>
  <si>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</si>
  <si>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</si>
  <si>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</si>
  <si>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</si>
  <si>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</si>
  <si>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</si>
  <si>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</si>
  <si>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</si>
  <si>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</si>
  <si>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</si>
  <si>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</si>
  <si>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</si>
  <si>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</si>
  <si>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</si>
  <si>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</si>
  <si>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</si>
  <si>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</si>
  <si>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</si>
  <si>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</si>
  <si>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</si>
  <si>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</si>
  <si>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</si>
  <si>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</si>
  <si>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</si>
  <si>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</si>
  <si>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</si>
  <si>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</si>
  <si>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</si>
  <si>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</si>
  <si>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</si>
  <si>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</si>
  <si>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</si>
  <si>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</si>
  <si>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</si>
  <si>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</si>
  <si>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</si>
  <si>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</si>
  <si>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</si>
  <si>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</si>
  <si>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</si>
  <si>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</si>
  <si>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</si>
  <si>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</si>
  <si>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</si>
  <si>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</si>
  <si>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</si>
  <si>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</si>
  <si>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</si>
  <si>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</si>
  <si>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</si>
  <si>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</si>
  <si>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</si>
  <si>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</si>
  <si>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</si>
  <si>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</si>
  <si>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</si>
  <si>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</si>
  <si>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</si>
  <si>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</si>
  <si>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</si>
  <si>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</si>
  <si>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</si>
  <si>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</si>
  <si>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</si>
  <si>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</si>
  <si>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</si>
  <si>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</si>
  <si>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</si>
  <si>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</si>
  <si>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</si>
  <si>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</si>
  <si>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</si>
  <si>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</si>
  <si>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</si>
  <si>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</si>
  <si>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</si>
  <si>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</si>
  <si>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</si>
  <si>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</si>
  <si>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</si>
  <si>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</si>
  <si>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</si>
  <si>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</si>
  <si>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</si>
  <si>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</si>
  <si>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</si>
  <si>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</si>
  <si>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</si>
  <si>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</si>
  <si>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</si>
  <si>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</si>
  <si>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</si>
  <si>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</si>
  <si>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</si>
  <si>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</si>
  <si>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</si>
  <si>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</si>
  <si>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</si>
  <si>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</si>
  <si>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</si>
  <si>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</si>
  <si>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</si>
  <si>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</si>
  <si>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</si>
  <si>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</si>
  <si>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</si>
  <si>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</si>
  <si>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</si>
  <si>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</si>
  <si>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</si>
  <si>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</si>
  <si>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</si>
  <si>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</si>
  <si>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</si>
  <si>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</si>
  <si>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</si>
  <si>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</si>
  <si>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</si>
  <si>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</si>
  <si>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</si>
  <si>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</si>
  <si>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</si>
  <si>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</si>
  <si>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</si>
  <si>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</si>
  <si>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</si>
  <si>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</si>
  <si>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</si>
  <si>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</si>
  <si>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</si>
  <si>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</si>
  <si>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</si>
  <si>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</si>
  <si>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</si>
  <si>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</si>
  <si>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</si>
  <si>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</si>
  <si>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</si>
  <si>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</si>
  <si>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</si>
  <si>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</si>
  <si>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</si>
  <si>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</si>
  <si>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</si>
  <si>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</si>
  <si>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</si>
  <si>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</si>
  <si>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</si>
  <si>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</si>
  <si>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</si>
  <si>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</si>
  <si>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</si>
  <si>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</si>
  <si>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</si>
  <si>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</si>
  <si>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</si>
  <si>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</si>
  <si>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</si>
  <si>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</si>
  <si>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</si>
  <si>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</si>
  <si>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</si>
  <si>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</si>
  <si>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</si>
  <si>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</si>
  <si>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</si>
  <si>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</si>
  <si>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</si>
  <si>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</si>
  <si>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</si>
  <si>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</si>
  <si>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</si>
  <si>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</si>
  <si>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</si>
  <si>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</si>
  <si>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</si>
  <si>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</si>
  <si>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</si>
  <si>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</si>
  <si>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</si>
  <si>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</si>
  <si>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</si>
  <si>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</si>
  <si>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</si>
  <si>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</si>
  <si>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</si>
  <si>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</si>
  <si>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</si>
  <si>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</si>
  <si>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</si>
  <si>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</si>
  <si>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</si>
  <si>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</si>
  <si>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</si>
  <si>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</si>
  <si>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</si>
  <si>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</si>
  <si>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</si>
  <si>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</si>
  <si>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</si>
  <si>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</si>
  <si>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</si>
  <si>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</si>
  <si>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</si>
  <si>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</si>
  <si>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</si>
  <si>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</si>
  <si>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</si>
  <si>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</si>
  <si>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</si>
  <si>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</si>
  <si>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</si>
  <si>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</si>
  <si>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</si>
  <si>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</si>
  <si>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</si>
  <si>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</si>
  <si>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</si>
  <si>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</si>
  <si>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</si>
  <si>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</si>
  <si>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</si>
  <si>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</si>
  <si>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</si>
  <si>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</si>
  <si>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</si>
  <si>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</si>
  <si>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</si>
  <si>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</si>
  <si>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</si>
  <si>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</si>
  <si>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</si>
  <si>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</si>
  <si>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</si>
  <si>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</si>
  <si>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</si>
  <si>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</si>
  <si>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</si>
  <si>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</si>
  <si>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</si>
  <si>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</si>
  <si>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</si>
  <si>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</si>
  <si>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</si>
  <si>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</si>
  <si>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</si>
  <si>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</si>
  <si>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</si>
  <si>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</si>
  <si>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</si>
  <si>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</si>
  <si>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</si>
  <si>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</si>
  <si>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</si>
  <si>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</si>
  <si>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</si>
  <si>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</si>
  <si>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</si>
  <si>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</si>
  <si>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</si>
  <si>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</si>
  <si>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</si>
  <si>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</si>
  <si>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</si>
  <si>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</si>
  <si>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</si>
  <si>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</si>
  <si>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</si>
  <si>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</si>
  <si>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</si>
  <si>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</si>
  <si>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</si>
  <si>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</si>
  <si>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</si>
  <si>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</si>
  <si>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</si>
  <si>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</si>
  <si>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</si>
  <si>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</si>
  <si>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</si>
  <si>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</si>
  <si>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</si>
  <si>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</si>
  <si>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</si>
  <si>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</si>
  <si>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</si>
  <si>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</si>
  <si>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</si>
  <si>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</si>
  <si>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</si>
  <si>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</si>
  <si>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</si>
  <si>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</si>
  <si>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</si>
  <si>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</si>
  <si>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</si>
  <si>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</si>
  <si>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</si>
  <si>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</si>
  <si>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</si>
  <si>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</si>
  <si>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</si>
  <si>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</si>
  <si>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</si>
  <si>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</si>
  <si>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</si>
  <si>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</si>
  <si>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</si>
  <si>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</si>
  <si>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</si>
  <si>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</si>
  <si>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</si>
  <si>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</si>
  <si>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</si>
  <si>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</si>
  <si>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</si>
  <si>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</si>
  <si>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</si>
  <si>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</si>
  <si>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</si>
  <si>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</si>
  <si>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</si>
  <si>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</si>
  <si>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</si>
  <si>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</si>
  <si>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</si>
  <si>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</si>
  <si>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</si>
  <si>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</si>
  <si>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</si>
  <si>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</si>
  <si>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</si>
  <si>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</si>
  <si>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</si>
  <si>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</si>
  <si>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</si>
  <si>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</si>
  <si>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</si>
  <si>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</si>
  <si>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</si>
  <si>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</si>
  <si>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</si>
  <si>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</si>
  <si>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</si>
  <si>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</si>
  <si>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</si>
  <si>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</si>
  <si>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</si>
  <si>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</si>
  <si>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</si>
  <si>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</si>
  <si>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</si>
  <si>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</si>
  <si>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</si>
  <si>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</si>
  <si>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</si>
  <si>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</si>
  <si>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</si>
  <si>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</si>
  <si>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</si>
  <si>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</si>
  <si>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</si>
  <si>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</si>
  <si>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</si>
  <si>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</si>
  <si>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</si>
  <si>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</si>
  <si>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</si>
  <si>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</si>
  <si>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</si>
  <si>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</si>
  <si>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</si>
  <si>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</si>
  <si>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</si>
  <si>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</si>
  <si>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</si>
  <si>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</si>
  <si>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</si>
  <si>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</si>
  <si>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</si>
  <si>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</si>
  <si>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</si>
  <si>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</si>
  <si>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</si>
  <si>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</si>
  <si>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</si>
  <si>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</si>
  <si>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</si>
  <si>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</si>
  <si>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</si>
  <si>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</si>
  <si>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</si>
  <si>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</si>
  <si>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</si>
  <si>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</si>
  <si>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</si>
  <si>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</si>
  <si>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</si>
  <si>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</si>
  <si>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</si>
  <si>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</si>
  <si>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</si>
  <si>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</si>
  <si>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</si>
  <si>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</si>
  <si>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</si>
  <si>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</si>
  <si>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</si>
  <si>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</si>
  <si>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</si>
  <si>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</si>
  <si>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</si>
  <si>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</si>
  <si>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</si>
  <si>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</si>
  <si>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</si>
  <si>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</si>
  <si>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</si>
  <si>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</si>
  <si>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</si>
  <si>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</si>
  <si>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</si>
  <si>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</si>
  <si>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</si>
  <si>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</si>
  <si>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</si>
  <si>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</si>
  <si>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</si>
  <si>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</si>
  <si>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</si>
  <si>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</si>
  <si>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</si>
  <si>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</si>
  <si>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</si>
  <si>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</si>
  <si>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</si>
  <si>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</si>
  <si>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</si>
  <si>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</si>
  <si>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</si>
  <si>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</si>
  <si>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</si>
  <si>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</si>
  <si>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</si>
  <si>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</si>
  <si>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</si>
  <si>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</si>
  <si>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</si>
  <si>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</si>
  <si>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</si>
  <si>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</si>
  <si>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</si>
  <si>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</si>
  <si>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</si>
  <si>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</si>
  <si>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</si>
  <si>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</si>
  <si>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</si>
  <si>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</si>
  <si>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</si>
  <si>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</si>
  <si>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</si>
  <si>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</si>
  <si>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</si>
  <si>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</si>
  <si>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</si>
  <si>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</si>
  <si>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</si>
  <si>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</si>
  <si>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</si>
  <si>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</si>
  <si>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</si>
  <si>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</si>
  <si>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</si>
  <si>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</si>
  <si>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</si>
  <si>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</si>
  <si>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</si>
  <si>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</si>
  <si>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</si>
  <si>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</si>
  <si>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</si>
  <si>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</si>
  <si>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</si>
  <si>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</si>
  <si>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</si>
  <si>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</si>
  <si>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</si>
  <si>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</si>
  <si>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</si>
  <si>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</si>
  <si>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</si>
  <si>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</si>
  <si>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</si>
  <si>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</si>
  <si>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</si>
  <si>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</si>
  <si>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</si>
  <si>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</si>
  <si>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</si>
  <si>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</si>
  <si>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</si>
  <si>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</si>
  <si>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</si>
  <si>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</si>
  <si>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</si>
  <si>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</si>
  <si>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</si>
  <si>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</si>
  <si>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</si>
  <si>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</si>
  <si>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</si>
  <si>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</si>
  <si>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</si>
  <si>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</si>
  <si>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</si>
  <si>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</si>
  <si>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</si>
  <si>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</si>
  <si>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</si>
  <si>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</si>
  <si>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</si>
  <si>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</si>
  <si>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</si>
  <si>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</si>
  <si>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</si>
  <si>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</si>
  <si>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</si>
  <si>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</si>
  <si>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</si>
  <si>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</si>
  <si>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</si>
  <si>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</si>
  <si>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</si>
  <si>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</si>
  <si>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</si>
  <si>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</si>
  <si>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</si>
  <si>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</si>
  <si>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</si>
  <si>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</si>
  <si>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</si>
  <si>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</si>
  <si>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</si>
  <si>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</si>
  <si>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</si>
  <si>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</si>
  <si>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</si>
  <si>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</si>
  <si>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</si>
  <si>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</si>
  <si>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</si>
  <si>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</si>
  <si>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</si>
  <si>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</si>
  <si>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</si>
  <si>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</si>
  <si>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</si>
  <si>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</si>
  <si>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</si>
  <si>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</si>
  <si>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</si>
  <si>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</si>
  <si>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</si>
  <si>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</si>
  <si>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</si>
  <si>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</si>
  <si>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</si>
  <si>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</si>
  <si>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</si>
  <si>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</si>
  <si>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</si>
  <si>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</si>
  <si>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</si>
  <si>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</si>
  <si>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</si>
  <si>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</si>
  <si>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</si>
  <si>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</si>
  <si>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</si>
  <si>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</si>
  <si>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</si>
  <si>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</si>
  <si>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</si>
  <si>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</si>
  <si>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</si>
  <si>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</si>
  <si>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</si>
  <si>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</si>
  <si>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</si>
  <si>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</si>
  <si>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</si>
  <si>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</si>
  <si>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</si>
  <si>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</si>
  <si>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</si>
  <si>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</si>
  <si>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</si>
  <si>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</si>
  <si>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</si>
  <si>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</si>
  <si>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</si>
  <si>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</si>
  <si>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</si>
  <si>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</si>
  <si>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</si>
  <si>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</si>
  <si>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</si>
  <si>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</si>
  <si>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</si>
  <si>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</si>
  <si>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</si>
  <si>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</si>
  <si>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</si>
  <si>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</si>
  <si>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</si>
  <si>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</si>
  <si>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</si>
  <si>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</si>
  <si>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</si>
  <si>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</si>
  <si>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</si>
  <si>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</si>
  <si>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</si>
  <si>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</si>
  <si>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</si>
  <si>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</si>
  <si>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</si>
  <si>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</si>
  <si>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</si>
  <si>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</si>
  <si>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</si>
  <si>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</si>
  <si>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</si>
  <si>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</si>
  <si>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</si>
  <si>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</si>
  <si>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</si>
  <si>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</si>
  <si>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</si>
  <si>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</si>
  <si>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</si>
  <si>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</si>
  <si>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</si>
  <si>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</si>
  <si>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</si>
  <si>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</si>
  <si>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</si>
  <si>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</si>
  <si>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</si>
  <si>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</si>
  <si>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</si>
  <si>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</si>
  <si>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</si>
  <si>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</si>
  <si>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</si>
  <si>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</si>
  <si>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</si>
  <si>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</si>
  <si>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</si>
  <si>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</si>
  <si>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</si>
  <si>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</si>
  <si>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</si>
  <si>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</si>
  <si>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</si>
  <si>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</si>
  <si>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</si>
  <si>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</si>
  <si>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</si>
  <si>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</si>
  <si>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</si>
  <si>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</si>
  <si>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</si>
  <si>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</si>
  <si>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</si>
  <si>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</si>
  <si>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</si>
  <si>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</si>
  <si>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</si>
  <si>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</si>
  <si>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</si>
  <si>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</si>
  <si>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</si>
  <si>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</si>
  <si>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</si>
  <si>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</si>
  <si>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</si>
  <si>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</si>
  <si>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</si>
  <si>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</si>
  <si>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</si>
  <si>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</si>
  <si>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</si>
  <si>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</si>
  <si>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</si>
  <si>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</si>
  <si>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</si>
  <si>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</si>
  <si>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</si>
  <si>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</si>
  <si>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</si>
  <si>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</si>
  <si>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</si>
  <si>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</si>
  <si>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</si>
  <si>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</si>
  <si>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</si>
  <si>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</si>
  <si>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</si>
  <si>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</si>
  <si>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</si>
  <si>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</si>
  <si>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</si>
  <si>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</si>
  <si>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</si>
  <si>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</si>
  <si>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</si>
  <si>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</si>
  <si>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</si>
  <si>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</si>
  <si>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</si>
  <si>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</si>
  <si>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</si>
  <si>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</si>
  <si>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</si>
  <si>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</si>
  <si>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</si>
  <si>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</si>
  <si>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</si>
  <si>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</si>
  <si>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</si>
  <si>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</si>
  <si>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</si>
  <si>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</si>
  <si>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</si>
  <si>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</si>
  <si>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</si>
  <si>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</si>
  <si>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</si>
  <si>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</si>
  <si>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</si>
  <si>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</si>
  <si>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</si>
  <si>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</si>
  <si>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</si>
  <si>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</si>
  <si>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</si>
  <si>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</si>
  <si>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</si>
  <si>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</si>
  <si>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</si>
  <si>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</si>
  <si>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</si>
  <si>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</si>
  <si>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</si>
  <si>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</si>
  <si>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</si>
  <si>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</si>
  <si>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</si>
  <si>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</si>
  <si>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</si>
  <si>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</si>
  <si>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</si>
  <si>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</si>
  <si>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</si>
  <si>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</si>
  <si>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</si>
  <si>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</si>
  <si>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</si>
  <si>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</si>
  <si>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</si>
  <si>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</si>
  <si>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</si>
  <si>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</si>
  <si>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</si>
  <si>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</si>
  <si>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</si>
  <si>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</si>
  <si>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</si>
  <si>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</si>
  <si>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</si>
  <si>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</si>
  <si>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</si>
  <si>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</si>
  <si>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</si>
  <si>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</si>
  <si>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</si>
  <si>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</si>
  <si>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</si>
  <si>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</si>
  <si>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</si>
  <si>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</si>
  <si>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</si>
  <si>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</si>
  <si>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</si>
  <si>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</si>
  <si>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</si>
  <si>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</si>
  <si>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</si>
  <si>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</si>
  <si>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</si>
  <si>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</si>
  <si>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</si>
  <si>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</si>
  <si>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</si>
  <si>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</si>
  <si>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</si>
  <si>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</si>
  <si>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</si>
  <si>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</si>
  <si>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</si>
  <si>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</si>
  <si>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</si>
  <si>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</si>
  <si>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</si>
  <si>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</si>
  <si>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</si>
  <si>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</si>
  <si>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</si>
  <si>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</si>
  <si>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</si>
  <si>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</si>
  <si>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</si>
  <si>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</si>
  <si>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</si>
  <si>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</si>
  <si>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</si>
  <si>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</si>
  <si>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</si>
  <si>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</si>
  <si>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</si>
  <si>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</si>
  <si>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</si>
  <si>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</si>
  <si>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</si>
  <si>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</si>
  <si>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</si>
  <si>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</si>
  <si>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</si>
  <si>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</si>
  <si>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</si>
  <si>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</si>
  <si>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</si>
  <si>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</si>
  <si>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</si>
  <si>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</si>
  <si>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</si>
  <si>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</si>
  <si>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</si>
  <si>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</si>
  <si>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</si>
  <si>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</si>
  <si>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</si>
  <si>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</si>
  <si>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</si>
  <si>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</si>
  <si>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</si>
  <si>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</si>
  <si>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</si>
  <si>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</si>
  <si>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</si>
  <si>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</si>
  <si>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</si>
  <si>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</si>
  <si>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</si>
  <si>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</si>
  <si>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</si>
  <si>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</si>
  <si>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</si>
  <si>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</si>
  <si>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</si>
  <si>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</si>
  <si>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</si>
  <si>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</si>
  <si>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</si>
  <si>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</si>
  <si>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</si>
  <si>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</si>
  <si>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</si>
  <si>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</si>
  <si>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</si>
  <si>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</si>
  <si>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</si>
  <si>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</si>
  <si>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</si>
  <si>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</si>
  <si>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</si>
  <si>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</si>
  <si>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</si>
  <si>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</si>
  <si>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</si>
  <si>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</si>
  <si>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</si>
  <si>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</si>
  <si>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</si>
  <si>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</si>
  <si>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</si>
  <si>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</si>
  <si>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</si>
  <si>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</si>
  <si>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</si>
  <si>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</si>
  <si>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</si>
  <si>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</si>
  <si>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</si>
  <si>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</si>
  <si>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</si>
  <si>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</si>
  <si>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</si>
  <si>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</si>
  <si>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</si>
  <si>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</si>
  <si>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</si>
  <si>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</si>
  <si>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</si>
  <si>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</si>
  <si>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</si>
  <si>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</si>
  <si>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</si>
  <si>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</si>
  <si>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</si>
  <si>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</si>
  <si>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</si>
  <si>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</si>
  <si>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</si>
  <si>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</si>
  <si>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</si>
  <si>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</si>
  <si>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</si>
  <si>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</si>
  <si>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</si>
  <si>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</si>
  <si>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</si>
  <si>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</si>
  <si>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</si>
  <si>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</si>
  <si>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</si>
  <si>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</si>
  <si>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</si>
  <si>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</si>
  <si>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</si>
  <si>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</si>
  <si>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</si>
  <si>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</si>
  <si>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</si>
  <si>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</si>
  <si>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</si>
  <si>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</si>
  <si>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</si>
  <si>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</si>
  <si>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</si>
  <si>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</si>
  <si>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</si>
  <si>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</si>
  <si>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</si>
  <si>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</si>
  <si>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</si>
  <si>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</si>
  <si>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</si>
  <si>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</si>
  <si>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</si>
  <si>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</si>
  <si>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</si>
  <si>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</si>
  <si>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</si>
  <si>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</si>
  <si>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</si>
  <si>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</si>
  <si>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</si>
  <si>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</si>
  <si>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</si>
  <si>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</si>
  <si>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</si>
  <si>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</si>
  <si>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</si>
  <si>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</si>
  <si>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</si>
  <si>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</si>
  <si>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</si>
  <si>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</si>
  <si>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</si>
  <si>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</si>
  <si>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</si>
  <si>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</si>
  <si>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</si>
  <si>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</si>
  <si>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</si>
  <si>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</si>
  <si>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</si>
  <si>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</si>
  <si>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</si>
  <si>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</si>
  <si>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</si>
  <si>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</si>
  <si>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</si>
  <si>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</si>
  <si>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</si>
  <si>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</si>
  <si>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</si>
  <si>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</si>
  <si>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</si>
  <si>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</si>
  <si>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</si>
  <si>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</si>
  <si>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</si>
  <si>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</si>
  <si>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</si>
  <si>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</si>
  <si>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</si>
  <si>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</si>
  <si>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</si>
  <si>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</si>
  <si>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</si>
  <si>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</si>
  <si>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</si>
  <si>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</si>
  <si>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</si>
  <si>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</si>
  <si>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</si>
  <si>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</si>
  <si>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</si>
  <si>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</si>
  <si>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</si>
  <si>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</si>
  <si>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</si>
  <si>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</si>
  <si>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</si>
  <si>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</si>
  <si>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</si>
  <si>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</si>
  <si>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</si>
  <si>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</si>
  <si>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</si>
  <si>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</si>
  <si>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</si>
  <si>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</si>
  <si>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</si>
  <si>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</si>
  <si>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</si>
  <si>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</si>
  <si>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</si>
  <si>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</si>
  <si>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</si>
  <si>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</si>
  <si>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</si>
  <si>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</si>
  <si>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</si>
  <si>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</si>
  <si>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</si>
  <si>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</si>
  <si>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</si>
  <si>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</si>
  <si>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</si>
  <si>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</si>
  <si>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</si>
  <si>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</si>
  <si>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</si>
  <si>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</si>
  <si>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</si>
  <si>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</si>
  <si>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</si>
  <si>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</si>
  <si>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</si>
  <si>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</si>
  <si>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</si>
  <si>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</si>
  <si>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</si>
  <si>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</si>
  <si>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</si>
  <si>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</si>
  <si>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</si>
  <si>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</si>
  <si>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</si>
  <si>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</si>
  <si>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</si>
  <si>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</si>
  <si>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</si>
  <si>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</si>
  <si>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</si>
  <si>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</si>
  <si>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</si>
  <si>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</si>
  <si>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</si>
  <si>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</si>
  <si>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</si>
  <si>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</si>
  <si>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</si>
  <si>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</si>
  <si>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</si>
  <si>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</si>
  <si>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</si>
  <si>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</si>
  <si>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</si>
  <si>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</si>
  <si>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</si>
  <si>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</si>
  <si>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</si>
  <si>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</si>
  <si>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</si>
  <si>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</si>
  <si>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</si>
  <si>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</si>
  <si>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</si>
  <si>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</si>
  <si>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</si>
  <si>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</si>
  <si>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</si>
  <si>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</si>
  <si>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</si>
  <si>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</si>
  <si>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</si>
  <si>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</si>
  <si>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</si>
  <si>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</si>
  <si>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</si>
  <si>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</si>
  <si>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</si>
  <si>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</si>
  <si>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</si>
  <si>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</si>
  <si>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</si>
  <si>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</si>
  <si>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</si>
  <si>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</si>
  <si>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</si>
  <si>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</si>
  <si>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</si>
  <si>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</si>
  <si>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</si>
  <si>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</si>
  <si>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</si>
  <si>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</si>
  <si>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</si>
  <si>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</si>
  <si>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</si>
  <si>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</si>
  <si>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</si>
  <si>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</si>
  <si>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</si>
  <si>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</si>
  <si>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</si>
  <si>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</si>
  <si>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</si>
  <si>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</si>
  <si>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</si>
  <si>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</si>
  <si>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</si>
  <si>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</si>
  <si>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</si>
  <si>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</si>
  <si>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</si>
  <si>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</si>
  <si>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</si>
  <si>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</si>
  <si>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</si>
  <si>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</si>
  <si>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</si>
  <si>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</si>
  <si>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</si>
  <si>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</si>
  <si>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</si>
  <si>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</si>
  <si>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</si>
  <si>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</si>
  <si>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</si>
  <si>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</si>
  <si>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</si>
  <si>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</si>
  <si>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</si>
  <si>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</si>
  <si>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</si>
  <si>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</si>
  <si>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</si>
  <si>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</si>
  <si>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</si>
  <si>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</si>
  <si>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</si>
  <si>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</si>
  <si>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</si>
  <si>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</si>
  <si>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</si>
  <si>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</si>
  <si>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</si>
  <si>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</si>
  <si>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</si>
  <si>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</si>
  <si>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</si>
  <si>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</si>
  <si>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</si>
  <si>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</si>
  <si>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</si>
  <si>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</si>
  <si>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</si>
  <si>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</si>
  <si>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</si>
  <si>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</si>
  <si>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</si>
  <si>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</si>
  <si>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</si>
  <si>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</si>
  <si>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</si>
  <si>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</si>
  <si>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</si>
  <si>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</si>
  <si>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</si>
  <si>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</si>
  <si>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</si>
  <si>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</si>
  <si>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</si>
  <si>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</si>
  <si>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</si>
  <si>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</si>
  <si>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</si>
  <si>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</si>
  <si>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</si>
  <si>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</si>
  <si>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</si>
  <si>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</si>
  <si>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</si>
  <si>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</si>
  <si>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</si>
  <si>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</si>
  <si>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</si>
  <si>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</si>
  <si>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</si>
  <si>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</si>
  <si>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</si>
  <si>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</si>
  <si>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</si>
  <si>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</si>
  <si>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</si>
  <si>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</si>
  <si>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</si>
  <si>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</si>
  <si>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</si>
  <si>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</si>
  <si>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</si>
  <si>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</si>
  <si>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</si>
  <si>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</si>
  <si>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</si>
  <si>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</si>
  <si>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</si>
  <si>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</si>
  <si>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</si>
  <si>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</si>
  <si>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</si>
  <si>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</si>
  <si>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</si>
  <si>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</si>
  <si>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</si>
  <si>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</si>
  <si>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</si>
  <si>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</si>
  <si>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</si>
  <si>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</si>
  <si>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</si>
  <si>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</si>
  <si>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</si>
  <si>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</si>
  <si>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</si>
  <si>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</si>
  <si>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</si>
  <si>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</si>
  <si>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</si>
  <si>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</si>
  <si>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</si>
  <si>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</si>
  <si>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</si>
  <si>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</si>
  <si>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</si>
  <si>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</si>
  <si>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</si>
  <si>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</si>
  <si>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</si>
  <si>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</si>
  <si>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</si>
  <si>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</si>
  <si>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</si>
  <si>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</si>
  <si>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</si>
  <si>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</si>
  <si>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</si>
  <si>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</si>
  <si>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</si>
  <si>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</si>
  <si>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</si>
  <si>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</si>
  <si>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</si>
  <si>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</si>
  <si>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</si>
  <si>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</si>
  <si>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</si>
  <si>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</si>
  <si>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</si>
  <si>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</si>
  <si>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</si>
  <si>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</si>
  <si>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</si>
  <si>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</si>
  <si>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</si>
  <si>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</si>
  <si>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</si>
  <si>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</si>
  <si>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</si>
  <si>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</si>
  <si>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</si>
  <si>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</si>
  <si>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</si>
  <si>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</si>
  <si>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</si>
  <si>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</si>
  <si>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</si>
  <si>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</si>
  <si>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</si>
  <si>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</si>
  <si>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</si>
  <si>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</si>
  <si>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</si>
  <si>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</si>
  <si>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</si>
  <si>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</si>
  <si>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</si>
  <si>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</si>
  <si>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</si>
  <si>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</si>
  <si>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</si>
  <si>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</si>
  <si>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</si>
  <si>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</si>
  <si>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</si>
  <si>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</si>
  <si>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</si>
  <si>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</si>
  <si>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</si>
  <si>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</si>
  <si>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</si>
  <si>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</si>
  <si>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</si>
  <si>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</si>
  <si>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</si>
  <si>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</si>
  <si>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</si>
  <si>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</si>
  <si>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</si>
  <si>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</si>
  <si>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</si>
  <si>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</si>
  <si>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</si>
  <si>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</si>
  <si>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</si>
  <si>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</si>
  <si>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</si>
  <si>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</si>
  <si>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</si>
  <si>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</si>
  <si>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</si>
  <si>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</si>
  <si>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</si>
  <si>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</si>
  <si>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</si>
  <si>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</si>
  <si>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</si>
  <si>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</si>
  <si>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</si>
  <si>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</si>
  <si>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</si>
  <si>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</si>
  <si>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</si>
  <si>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</si>
  <si>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</si>
  <si>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</si>
  <si>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</si>
  <si>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</si>
  <si>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</si>
  <si>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</si>
  <si>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</si>
  <si>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</si>
  <si>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</si>
  <si>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</si>
  <si>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</si>
  <si>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</si>
  <si>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</si>
  <si>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</si>
  <si>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</si>
  <si>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</si>
  <si>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</si>
  <si>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</si>
  <si>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</si>
  <si>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</si>
  <si>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</si>
  <si>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</si>
  <si>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</si>
  <si>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</si>
  <si>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</si>
  <si>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</si>
  <si>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</si>
  <si>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</si>
  <si>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</si>
  <si>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</si>
  <si>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</si>
  <si>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</si>
  <si>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</si>
  <si>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</si>
  <si>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</si>
  <si>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</si>
  <si>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</si>
  <si>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</si>
  <si>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</si>
  <si>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</si>
  <si>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</si>
  <si>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</si>
  <si>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</si>
  <si>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</si>
  <si>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</si>
  <si>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</si>
  <si>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</si>
  <si>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</si>
  <si>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</si>
  <si>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</si>
  <si>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</si>
  <si>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</si>
  <si>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</si>
  <si>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</si>
  <si>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</si>
  <si>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</si>
  <si>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</si>
  <si>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</si>
  <si>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</si>
  <si>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</si>
  <si>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</si>
  <si>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</si>
  <si>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</si>
  <si>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</si>
  <si>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</si>
  <si>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</si>
  <si>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</si>
  <si>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</si>
  <si>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</si>
  <si>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</si>
  <si>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</si>
  <si>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</si>
  <si>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</si>
  <si>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</si>
  <si>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</si>
  <si>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</si>
  <si>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</si>
  <si>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</si>
  <si>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</si>
  <si>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</si>
  <si>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</si>
  <si>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</si>
  <si>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</si>
  <si>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</si>
  <si>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</si>
  <si>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</si>
  <si>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</si>
  <si>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</si>
  <si>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</si>
  <si>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</si>
  <si>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</si>
  <si>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</si>
  <si>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</si>
  <si>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</si>
  <si>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</si>
  <si>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</si>
  <si>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</si>
  <si>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</si>
  <si>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</si>
  <si>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</si>
  <si>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</si>
  <si>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</si>
  <si>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</si>
  <si>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</si>
  <si>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</si>
  <si>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</si>
  <si>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</si>
  <si>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</si>
  <si>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</si>
  <si>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</si>
  <si>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</si>
  <si>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</si>
  <si>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</si>
  <si>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</si>
  <si>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</si>
  <si>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</si>
  <si>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</si>
  <si>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</si>
  <si>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</si>
  <si>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</si>
  <si>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</si>
  <si>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</si>
  <si>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</si>
  <si>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</si>
  <si>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</si>
  <si>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</si>
  <si>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</si>
  <si>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</si>
  <si>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</si>
  <si>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</si>
  <si>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</si>
  <si>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</si>
  <si>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</si>
  <si>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</si>
  <si>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</si>
  <si>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</si>
  <si>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</si>
  <si>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</si>
  <si>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</si>
  <si>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</si>
  <si>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</si>
  <si>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</si>
  <si>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</si>
  <si>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</si>
  <si>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</si>
  <si>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</si>
  <si>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</si>
  <si>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</si>
  <si>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</si>
  <si>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</si>
  <si>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</si>
  <si>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</si>
  <si>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</si>
  <si>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</si>
  <si>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</si>
  <si>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</si>
  <si>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</si>
  <si>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</si>
  <si>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</si>
  <si>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</si>
  <si>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</si>
  <si>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</si>
  <si>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</si>
  <si>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</si>
  <si>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</si>
  <si>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</si>
  <si>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</si>
  <si>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</si>
  <si>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</si>
  <si>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</si>
  <si>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</si>
  <si>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</si>
  <si>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</si>
  <si>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</si>
  <si>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</si>
  <si>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</si>
  <si>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</si>
  <si>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</si>
  <si>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</si>
  <si>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</si>
  <si>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</si>
  <si>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</si>
  <si>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</si>
  <si>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</si>
  <si>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</si>
  <si>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</si>
  <si>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</si>
  <si>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</si>
  <si>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</si>
  <si>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</si>
  <si>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</si>
  <si>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</si>
  <si>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</si>
  <si>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</si>
  <si>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</si>
  <si>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</si>
  <si>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</si>
  <si>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</si>
  <si>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</si>
  <si>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</si>
  <si>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</si>
  <si>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</si>
  <si>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</si>
  <si>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</si>
  <si>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</si>
  <si>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</si>
  <si>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</si>
  <si>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</si>
  <si>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</si>
  <si>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</si>
  <si>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</si>
  <si>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</si>
  <si>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</si>
  <si>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</si>
  <si>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</si>
  <si>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</si>
  <si>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</si>
  <si>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</si>
  <si>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</si>
  <si>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</si>
  <si>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</si>
  <si>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</si>
  <si>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</si>
  <si>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</si>
  <si>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</si>
  <si>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</si>
  <si>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</si>
  <si>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</si>
  <si>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</si>
  <si>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</si>
  <si>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</si>
  <si>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</si>
  <si>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</si>
  <si>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</si>
  <si>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</si>
  <si>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</si>
  <si>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</si>
  <si>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</si>
  <si>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</si>
  <si>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</si>
  <si>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</si>
  <si>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</si>
  <si>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</si>
  <si>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</si>
  <si>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</si>
  <si>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</si>
  <si>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</si>
  <si>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</si>
  <si>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</si>
  <si>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</si>
  <si>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</si>
  <si>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</si>
  <si>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</si>
  <si>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</si>
  <si>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</si>
  <si>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</si>
  <si>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</si>
  <si>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</si>
  <si>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</si>
  <si>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</si>
  <si>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</si>
  <si>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</si>
  <si>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</si>
  <si>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</si>
  <si>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</si>
  <si>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</si>
  <si>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</si>
  <si>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</si>
  <si>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</si>
  <si>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</si>
  <si>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</si>
  <si>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</si>
  <si>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</si>
  <si>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</si>
  <si>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</si>
  <si>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</si>
  <si>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</si>
  <si>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</si>
  <si>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</si>
  <si>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</si>
  <si>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</si>
  <si>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</si>
  <si>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</si>
  <si>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</si>
  <si>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</si>
  <si>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</si>
  <si>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</si>
  <si>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</si>
  <si>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</si>
  <si>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</si>
  <si>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</si>
  <si>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</si>
  <si>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</si>
  <si>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</si>
  <si>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</si>
  <si>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</si>
  <si>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</si>
  <si>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</si>
  <si>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</si>
  <si>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</si>
  <si>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</si>
  <si>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</si>
  <si>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</si>
  <si>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</si>
  <si>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</si>
  <si>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</si>
  <si>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</si>
  <si>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</si>
  <si>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</si>
  <si>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</si>
  <si>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</si>
  <si>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</si>
  <si>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</si>
  <si>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</si>
  <si>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</si>
  <si>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</si>
  <si>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</si>
  <si>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</si>
  <si>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</si>
  <si>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</si>
  <si>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</si>
  <si>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</si>
  <si>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</si>
  <si>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</si>
  <si>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</si>
  <si>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</si>
  <si>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</si>
  <si>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</si>
  <si>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</si>
  <si>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</si>
  <si>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</si>
  <si>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</si>
  <si>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</si>
  <si>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</si>
  <si>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</si>
  <si>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</si>
  <si>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</si>
  <si>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</si>
  <si>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</si>
  <si>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</si>
  <si>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</si>
  <si>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</si>
  <si>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</si>
  <si>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</si>
  <si>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</si>
  <si>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</si>
  <si>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</si>
  <si>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</si>
  <si>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</si>
  <si>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</si>
  <si>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</si>
  <si>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</si>
  <si>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</si>
  <si>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</si>
  <si>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</si>
  <si>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</si>
  <si>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</si>
  <si>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</si>
  <si>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</si>
  <si>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</si>
  <si>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</si>
  <si>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</si>
  <si>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</si>
  <si>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</si>
  <si>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</si>
  <si>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</si>
  <si>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</si>
  <si>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</si>
  <si>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</si>
  <si>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</si>
  <si>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</si>
  <si>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</si>
  <si>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</si>
  <si>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</si>
  <si>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</si>
  <si>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</si>
  <si>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</si>
  <si>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</si>
  <si>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</si>
  <si>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</si>
  <si>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</si>
  <si>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</si>
  <si>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</si>
  <si>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</si>
  <si>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</si>
  <si>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</si>
  <si>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</si>
  <si>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</si>
  <si>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</si>
  <si>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</si>
  <si>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</si>
  <si>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</si>
  <si>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</si>
  <si>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</si>
  <si>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</si>
  <si>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</si>
  <si>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</si>
  <si>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</si>
  <si>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</si>
  <si>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</si>
  <si>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</si>
  <si>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</si>
  <si>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</si>
  <si>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</si>
  <si>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</si>
  <si>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</si>
  <si>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</si>
  <si>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</si>
  <si>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</si>
  <si>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</si>
  <si>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</si>
  <si>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</si>
  <si>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</si>
  <si>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</si>
  <si>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</si>
  <si>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</si>
  <si>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</si>
  <si>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</si>
  <si>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</si>
  <si>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</si>
  <si>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</si>
  <si>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</si>
  <si>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</si>
  <si>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</si>
  <si>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</si>
  <si>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</si>
  <si>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</si>
  <si>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</si>
  <si>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</si>
  <si>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</si>
  <si>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</si>
  <si>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</si>
  <si>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</si>
  <si>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</si>
  <si>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</si>
  <si>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</si>
  <si>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</si>
  <si>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</si>
  <si>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</si>
  <si>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</si>
  <si>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</si>
  <si>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</si>
  <si>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</si>
  <si>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</si>
  <si>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</si>
  <si>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</si>
  <si>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</si>
  <si>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</si>
  <si>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</si>
  <si>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</si>
  <si>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</si>
  <si>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</si>
  <si>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</si>
  <si>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</si>
  <si>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</si>
  <si>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</si>
  <si>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</si>
  <si>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</si>
  <si>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</si>
  <si>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</si>
  <si>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</si>
  <si>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</si>
  <si>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</si>
  <si>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</si>
  <si>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</si>
  <si>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</si>
  <si>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</si>
  <si>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</si>
  <si>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</si>
  <si>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</si>
  <si>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</si>
  <si>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</si>
  <si>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</si>
  <si>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</si>
  <si>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</si>
  <si>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</si>
  <si>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</si>
  <si>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</si>
  <si>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</si>
  <si>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</si>
  <si>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</si>
  <si>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</si>
  <si>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</si>
  <si>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</si>
  <si>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</si>
  <si>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</si>
  <si>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</si>
  <si>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</si>
  <si>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</si>
  <si>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</si>
  <si>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</si>
  <si>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</si>
  <si>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</si>
  <si>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</si>
  <si>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</si>
  <si>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</si>
  <si>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</si>
  <si>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</si>
  <si>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</si>
  <si>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</si>
  <si>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</si>
  <si>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</si>
  <si>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</si>
  <si>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</si>
  <si>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</si>
  <si>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</si>
  <si>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</si>
  <si>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</si>
  <si>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</si>
  <si>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</si>
  <si>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</si>
  <si>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</si>
  <si>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</si>
  <si>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</si>
  <si>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</si>
  <si>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</si>
  <si>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</si>
  <si>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</si>
  <si>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</si>
  <si>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</si>
  <si>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</si>
  <si>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</si>
  <si>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</si>
  <si>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</si>
  <si>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</si>
  <si>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</si>
  <si>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</si>
  <si>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</si>
  <si>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</si>
  <si>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</si>
  <si>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</si>
  <si>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</si>
  <si>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</si>
  <si>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</si>
  <si>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</si>
  <si>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</si>
  <si>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</si>
  <si>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</si>
  <si>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</si>
  <si>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</si>
  <si>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</si>
  <si>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</si>
  <si>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</si>
  <si>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</si>
  <si>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</si>
  <si>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</si>
  <si>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</si>
  <si>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</si>
  <si>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</si>
  <si>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</si>
  <si>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</si>
  <si>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</si>
  <si>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</si>
  <si>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</si>
  <si>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</si>
  <si>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</si>
  <si>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</si>
  <si>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</si>
  <si>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</si>
  <si>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</si>
  <si>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</si>
  <si>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</si>
  <si>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</si>
  <si>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</si>
  <si>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</si>
  <si>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</si>
  <si>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</si>
  <si>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</si>
  <si>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</si>
  <si>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</si>
  <si>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</si>
  <si>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</si>
  <si>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</si>
  <si>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</si>
  <si>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</si>
  <si>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</si>
  <si>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</si>
  <si>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</si>
  <si>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</si>
  <si>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</si>
  <si>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</si>
  <si>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</si>
  <si>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</si>
  <si>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</si>
  <si>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</si>
  <si>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</si>
  <si>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</si>
  <si>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</si>
  <si>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</si>
  <si>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</si>
  <si>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</si>
  <si>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</si>
  <si>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</si>
  <si>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</si>
  <si>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</si>
  <si>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</si>
  <si>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</si>
  <si>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</si>
  <si>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</si>
  <si>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</si>
  <si>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</si>
  <si>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</si>
  <si>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</si>
  <si>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</si>
  <si>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</si>
  <si>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</si>
  <si>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</si>
  <si>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</si>
  <si>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</si>
  <si>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</si>
  <si>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</si>
  <si>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</si>
  <si>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</si>
  <si>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</si>
  <si>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</si>
  <si>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</si>
  <si>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</si>
  <si>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</si>
  <si>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</si>
  <si>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</si>
  <si>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</si>
  <si>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</si>
  <si>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</si>
  <si>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</si>
  <si>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</si>
  <si>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</si>
  <si>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</si>
  <si>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</si>
  <si>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</si>
  <si>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</si>
  <si>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</si>
  <si>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</si>
  <si>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</si>
  <si>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</si>
  <si>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</si>
  <si>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</si>
  <si>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</si>
  <si>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</si>
  <si>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</si>
  <si>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</si>
  <si>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</si>
  <si>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</si>
  <si>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</si>
  <si>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</si>
  <si>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</si>
  <si>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</si>
  <si>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</si>
  <si>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</si>
  <si>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</si>
  <si>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</si>
  <si>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</si>
  <si>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</si>
  <si>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</si>
  <si>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</si>
  <si>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</si>
  <si>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</si>
  <si>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</si>
  <si>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</si>
  <si>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</si>
  <si>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</si>
  <si>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</si>
  <si>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</si>
  <si>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</si>
  <si>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</si>
  <si>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</si>
  <si>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</si>
  <si>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</si>
  <si>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</si>
  <si>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</si>
  <si>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</si>
  <si>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</si>
  <si>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</si>
  <si>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</si>
  <si>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</si>
  <si>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</si>
  <si>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</si>
  <si>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</si>
  <si>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</si>
  <si>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</si>
  <si>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</si>
  <si>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</si>
  <si>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</si>
  <si>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</si>
  <si>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</si>
  <si>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</si>
  <si>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</si>
  <si>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</si>
  <si>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</si>
  <si>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</si>
  <si>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</si>
  <si>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</si>
  <si>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</si>
  <si>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</si>
  <si>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</si>
  <si>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</si>
  <si>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</si>
  <si>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</si>
  <si>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</si>
  <si>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</si>
  <si>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</si>
  <si>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</si>
  <si>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</si>
  <si>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</si>
  <si>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</si>
  <si>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</si>
  <si>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</si>
  <si>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</si>
  <si>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</si>
  <si>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</si>
  <si>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</si>
  <si>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</si>
  <si>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</si>
  <si>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</si>
  <si>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</si>
  <si>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</si>
  <si>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</si>
  <si>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</si>
  <si>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</si>
  <si>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</si>
  <si>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</si>
  <si>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</si>
  <si>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</si>
  <si>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</si>
  <si>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</si>
  <si>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</si>
  <si>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</si>
  <si>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</si>
  <si>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</si>
  <si>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</si>
  <si>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</si>
  <si>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</si>
  <si>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</si>
  <si>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</si>
  <si>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</si>
  <si>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</si>
  <si>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</si>
  <si>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</si>
  <si>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</si>
  <si>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</si>
  <si>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</si>
  <si>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</si>
  <si>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</si>
  <si>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</si>
  <si>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</si>
  <si>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</si>
  <si>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</si>
  <si>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</si>
  <si>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</si>
  <si>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</si>
  <si>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</si>
  <si>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</si>
  <si>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</si>
  <si>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</si>
  <si>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</si>
  <si>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</si>
  <si>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</si>
  <si>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</si>
  <si>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</si>
  <si>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</si>
  <si>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</si>
  <si>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</si>
  <si>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</si>
  <si>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</si>
  <si>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</si>
  <si>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</si>
  <si>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</si>
  <si>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</si>
  <si>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</si>
  <si>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</si>
  <si>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</si>
  <si>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</si>
  <si>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</si>
  <si>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</si>
  <si>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</si>
  <si>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</si>
  <si>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</si>
  <si>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</si>
  <si>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</si>
  <si>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</si>
  <si>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</si>
  <si>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</si>
  <si>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</si>
  <si>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</si>
  <si>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</si>
  <si>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</si>
  <si>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</si>
  <si>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</si>
  <si>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</si>
  <si>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</si>
  <si>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</si>
  <si>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</si>
  <si>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</si>
  <si>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</si>
  <si>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</si>
  <si>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</si>
  <si>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</si>
  <si>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</si>
  <si>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</si>
  <si>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</si>
  <si>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</si>
  <si>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</si>
  <si>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</si>
  <si>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</si>
  <si>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</si>
  <si>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</si>
  <si>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</si>
  <si>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</si>
  <si>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</si>
  <si>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</si>
  <si>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</si>
  <si>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</si>
  <si>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</si>
  <si>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</si>
  <si>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</si>
  <si>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</si>
  <si>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</si>
  <si>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</si>
  <si>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</si>
  <si>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</si>
  <si>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</si>
  <si>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</si>
  <si>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</si>
  <si>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</si>
  <si>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</si>
  <si>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</si>
  <si>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</si>
  <si>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</si>
  <si>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</si>
  <si>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</si>
  <si>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</si>
  <si>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</si>
  <si>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</si>
  <si>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</si>
  <si>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</si>
  <si>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</si>
  <si>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</si>
  <si>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</si>
  <si>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</si>
  <si>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</si>
  <si>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</si>
  <si>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</si>
  <si>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</si>
  <si>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</si>
  <si>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</si>
  <si>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</si>
  <si>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</si>
  <si>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</si>
  <si>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</si>
  <si>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</si>
  <si>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</si>
  <si>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</si>
  <si>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</si>
  <si>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</si>
  <si>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</si>
  <si>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</si>
  <si>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</si>
  <si>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</si>
  <si>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</si>
  <si>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</si>
  <si>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</si>
  <si>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</si>
  <si>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</si>
  <si>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</si>
  <si>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</si>
  <si>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</si>
  <si>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</si>
  <si>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</si>
  <si>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</si>
  <si>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</si>
  <si>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</si>
  <si>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</si>
  <si>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</si>
  <si>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</si>
  <si>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</si>
  <si>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</si>
  <si>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</si>
  <si>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</si>
  <si>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</si>
  <si>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</si>
  <si>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</si>
  <si>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</si>
  <si>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</si>
  <si>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</si>
  <si>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</si>
  <si>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</si>
  <si>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</si>
  <si>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</si>
  <si>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</si>
  <si>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</si>
  <si>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</si>
  <si>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</si>
  <si>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</si>
  <si>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</si>
  <si>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</si>
  <si>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</si>
  <si>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</si>
  <si>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</si>
  <si>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</si>
  <si>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</si>
  <si>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</si>
  <si>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</si>
  <si>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</si>
  <si>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</si>
  <si>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</si>
  <si>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</si>
  <si>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</si>
  <si>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</si>
  <si>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</si>
  <si>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</si>
  <si>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</si>
  <si>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</si>
  <si>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</si>
  <si>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</si>
  <si>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</si>
  <si>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</si>
  <si>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</si>
  <si>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</si>
  <si>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</si>
  <si>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</si>
  <si>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</si>
  <si>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</si>
  <si>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</si>
  <si>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</si>
  <si>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</si>
  <si>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</si>
  <si>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</si>
  <si>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</si>
  <si>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</si>
  <si>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</si>
  <si>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</si>
  <si>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</si>
  <si>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</si>
  <si>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</si>
  <si>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</si>
  <si>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</si>
  <si>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</si>
  <si>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</si>
  <si>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</si>
  <si>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</si>
  <si>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</si>
  <si>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</si>
  <si>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</si>
  <si>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</si>
  <si>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</si>
  <si>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</si>
  <si>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</si>
  <si>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</si>
  <si>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</si>
  <si>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</si>
  <si>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</si>
  <si>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</si>
  <si>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</si>
  <si>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</si>
  <si>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</si>
  <si>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</si>
  <si>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</si>
  <si>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</si>
  <si>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</si>
  <si>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</si>
  <si>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</si>
  <si>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</si>
  <si>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</si>
  <si>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</si>
  <si>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</si>
  <si>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</si>
  <si>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</si>
  <si>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</si>
  <si>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</si>
  <si>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</si>
  <si>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</si>
  <si>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</si>
  <si>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</si>
  <si>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</si>
  <si>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</si>
  <si>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</si>
  <si>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</si>
  <si>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</si>
  <si>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</si>
  <si>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</si>
  <si>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</si>
  <si>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</si>
  <si>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</si>
  <si>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</si>
  <si>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</si>
  <si>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</si>
  <si>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</si>
  <si>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</si>
  <si>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</si>
  <si>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</si>
  <si>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</si>
  <si>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</si>
  <si>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</si>
  <si>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</si>
  <si>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</si>
  <si>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</si>
  <si>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</si>
  <si>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</si>
  <si>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</si>
  <si>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</si>
  <si>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</si>
  <si>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</si>
  <si>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</si>
  <si>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</si>
  <si>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</si>
  <si>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</si>
  <si>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</si>
  <si>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</si>
  <si>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</si>
  <si>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</si>
  <si>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</si>
  <si>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</si>
  <si>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</si>
  <si>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</si>
  <si>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</si>
  <si>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</si>
  <si>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</si>
  <si>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</si>
  <si>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</si>
  <si>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</si>
  <si>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</si>
  <si>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</si>
  <si>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</si>
  <si>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</si>
  <si>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</si>
  <si>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</si>
  <si>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</si>
  <si>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</si>
  <si>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</si>
  <si>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</si>
  <si>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</si>
  <si>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</si>
  <si>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</si>
  <si>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</si>
  <si>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</si>
  <si>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</si>
  <si>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</si>
  <si>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</si>
  <si>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</si>
  <si>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</si>
  <si>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</si>
  <si>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</si>
  <si>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</si>
  <si>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</si>
  <si>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</si>
  <si>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</si>
  <si>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</si>
  <si>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</si>
  <si>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</si>
  <si>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</si>
  <si>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</si>
  <si>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</si>
  <si>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</si>
  <si>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</si>
  <si>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</si>
  <si>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</si>
  <si>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</si>
  <si>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</si>
  <si>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</si>
  <si>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</si>
  <si>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</si>
  <si>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</si>
  <si>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</si>
  <si>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</si>
  <si>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</si>
  <si>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</si>
  <si>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</si>
  <si>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</si>
  <si>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</si>
  <si>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</si>
  <si>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</si>
  <si>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</si>
  <si>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</si>
  <si>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</si>
  <si>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</si>
  <si>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</si>
  <si>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</si>
  <si>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</si>
  <si>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</si>
  <si>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</si>
  <si>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</si>
  <si>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</si>
  <si>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</si>
  <si>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</si>
  <si>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</si>
  <si>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</si>
  <si>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</si>
  <si>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</si>
  <si>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</si>
  <si>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</si>
  <si>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</si>
  <si>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</si>
  <si>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</si>
  <si>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</si>
  <si>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</si>
  <si>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</si>
  <si>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</si>
  <si>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</si>
  <si>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</si>
  <si>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</si>
  <si>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</si>
  <si>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</si>
  <si>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</si>
  <si>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</si>
  <si>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</si>
  <si>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</si>
  <si>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</si>
  <si>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</si>
  <si>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</si>
  <si>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</si>
  <si>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</si>
  <si>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</si>
  <si>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</si>
  <si>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</si>
  <si>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</si>
  <si>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</si>
  <si>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</si>
  <si>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</si>
  <si>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</si>
  <si>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</si>
  <si>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</si>
  <si>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</si>
  <si>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</si>
  <si>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</si>
  <si>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</si>
  <si>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</si>
  <si>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</si>
  <si>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</si>
  <si>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</si>
  <si>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</si>
  <si>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</si>
  <si>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</si>
  <si>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</si>
  <si>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</si>
  <si>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</si>
  <si>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</si>
  <si>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</si>
  <si>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</si>
  <si>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</si>
  <si>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</si>
  <si>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</si>
  <si>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</si>
  <si>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</si>
  <si>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</si>
  <si>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</si>
  <si>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</si>
  <si>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</si>
  <si>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</si>
  <si>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</si>
  <si>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</si>
  <si>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</si>
  <si>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</si>
  <si>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</si>
  <si>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</si>
  <si>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</si>
  <si>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</si>
  <si>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</si>
  <si>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</si>
  <si>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</si>
  <si>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</si>
  <si>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</si>
  <si>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</si>
  <si>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</si>
  <si>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</si>
  <si>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</si>
  <si>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</si>
  <si>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</si>
  <si>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</si>
  <si>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</si>
  <si>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</si>
  <si>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</si>
  <si>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</si>
  <si>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</si>
  <si>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</si>
  <si>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</si>
  <si>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</si>
  <si>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</si>
  <si>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</si>
  <si>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</si>
  <si>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</si>
  <si>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</si>
  <si>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</si>
  <si>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</si>
  <si>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</si>
  <si>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</si>
  <si>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</si>
  <si>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</si>
  <si>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</si>
  <si>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</si>
  <si>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</si>
  <si>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</si>
  <si>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</si>
  <si>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</si>
  <si>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</si>
  <si>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</si>
  <si>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</si>
  <si>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</si>
  <si>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</si>
  <si>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</si>
  <si>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</si>
  <si>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</si>
  <si>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</si>
  <si>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</si>
  <si>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</si>
  <si>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</si>
  <si>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</si>
  <si>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</si>
  <si>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</si>
  <si>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</si>
  <si>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</si>
  <si>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</si>
  <si>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</si>
  <si>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</si>
  <si>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</si>
  <si>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</si>
  <si>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</si>
  <si>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</si>
  <si>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</si>
  <si>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</si>
  <si>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</si>
  <si>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</si>
  <si>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</si>
  <si>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</si>
  <si>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</si>
  <si>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</si>
  <si>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</si>
  <si>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</si>
  <si>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</si>
  <si>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</si>
  <si>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</si>
  <si>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</si>
  <si>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</si>
  <si>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</si>
  <si>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</si>
  <si>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</si>
  <si>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</si>
  <si>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</si>
  <si>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</si>
  <si>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</si>
  <si>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</si>
  <si>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</si>
  <si>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</si>
  <si>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</si>
  <si>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</si>
  <si>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</si>
  <si>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</si>
  <si>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</si>
  <si>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</si>
  <si>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</si>
  <si>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</si>
  <si>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</si>
  <si>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</si>
  <si>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</si>
  <si>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</si>
  <si>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</si>
  <si>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</si>
  <si>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</si>
  <si>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</si>
  <si>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</si>
  <si>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</si>
  <si>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</si>
  <si>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</si>
  <si>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</si>
  <si>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</si>
  <si>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</si>
  <si>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</si>
  <si>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</si>
  <si>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</si>
  <si>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</si>
  <si>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</si>
  <si>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</si>
  <si>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</si>
  <si>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</si>
  <si>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</si>
  <si>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</si>
  <si>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</si>
  <si>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</si>
  <si>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</si>
  <si>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</si>
  <si>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</si>
  <si>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</si>
  <si>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</si>
  <si>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</si>
  <si>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</si>
  <si>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</si>
  <si>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</si>
  <si>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</si>
  <si>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</si>
  <si>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</si>
  <si>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</si>
  <si>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</si>
  <si>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</si>
  <si>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</si>
  <si>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</si>
  <si>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</si>
  <si>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</si>
  <si>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</si>
  <si>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</si>
  <si>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</si>
  <si>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</si>
  <si>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</si>
  <si>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</si>
  <si>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</si>
  <si>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</si>
  <si>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</si>
  <si>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</si>
  <si>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</si>
  <si>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</si>
  <si>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</si>
  <si>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</si>
  <si>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</si>
  <si>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</si>
  <si>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</si>
  <si>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</si>
  <si>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</si>
  <si>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</si>
  <si>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</si>
  <si>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</si>
  <si>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</si>
  <si>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</si>
  <si>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</si>
  <si>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</si>
  <si>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</si>
  <si>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</si>
  <si>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</si>
  <si>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</si>
  <si>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</si>
  <si>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</si>
  <si>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</si>
  <si>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</si>
  <si>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</si>
  <si>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</si>
  <si>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</si>
  <si>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</si>
  <si>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</si>
  <si>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</si>
  <si>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</si>
  <si>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</si>
  <si>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</si>
  <si>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</si>
  <si>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</si>
  <si>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</si>
  <si>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</si>
  <si>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</si>
  <si>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</si>
  <si>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</si>
  <si>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</si>
  <si>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</si>
  <si>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</si>
  <si>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</si>
  <si>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</si>
  <si>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</si>
  <si>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</si>
  <si>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</si>
  <si>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</si>
  <si>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</si>
  <si>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</si>
  <si>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</si>
  <si>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</si>
  <si>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</si>
  <si>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</si>
  <si>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</si>
  <si>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</si>
  <si>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</si>
  <si>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</si>
  <si>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</si>
  <si>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</si>
  <si>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</si>
  <si>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</si>
  <si>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</si>
  <si>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</si>
  <si>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</si>
  <si>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</si>
  <si>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</si>
  <si>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</si>
  <si>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</si>
  <si>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</si>
  <si>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</si>
  <si>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</si>
  <si>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</si>
  <si>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</si>
  <si>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</si>
  <si>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</si>
  <si>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</si>
  <si>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</si>
  <si>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</si>
  <si>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</si>
  <si>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</si>
  <si>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</si>
  <si>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</si>
  <si>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</si>
  <si>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</si>
  <si>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</si>
  <si>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</si>
  <si>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</si>
  <si>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</si>
  <si>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</si>
  <si>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</si>
  <si>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</si>
  <si>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</si>
  <si>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</si>
  <si>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</si>
  <si>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</si>
  <si>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</si>
  <si>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</si>
  <si>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</si>
  <si>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</si>
  <si>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</si>
  <si>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</si>
  <si>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</si>
  <si>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</si>
  <si>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</si>
  <si>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</si>
  <si>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</si>
  <si>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</si>
  <si>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</si>
  <si>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</si>
  <si>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</si>
  <si>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</si>
  <si>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</si>
  <si>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</si>
  <si>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</si>
  <si>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</si>
  <si>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</si>
  <si>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</si>
  <si>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</si>
  <si>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</si>
  <si>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</si>
  <si>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</si>
  <si>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</si>
  <si>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</si>
  <si>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</si>
  <si>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</si>
  <si>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</si>
  <si>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</si>
  <si>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</si>
  <si>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</si>
  <si>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</si>
  <si>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</si>
  <si>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</si>
  <si>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</si>
  <si>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</si>
  <si>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</si>
  <si>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</si>
  <si>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</si>
  <si>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</si>
  <si>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</si>
  <si>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</si>
  <si>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</si>
  <si>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</si>
  <si>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</si>
  <si>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</si>
  <si>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</si>
  <si>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</si>
  <si>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</si>
  <si>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</si>
  <si>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</si>
  <si>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</si>
  <si>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</si>
  <si>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</si>
  <si>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</si>
  <si>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</si>
  <si>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</si>
  <si>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</si>
  <si>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</si>
  <si>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</si>
  <si>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</si>
  <si>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</si>
  <si>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</si>
  <si>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</si>
  <si>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</si>
  <si>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</si>
  <si>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</si>
  <si>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</si>
  <si>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</si>
  <si>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</si>
  <si>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</si>
  <si>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</si>
  <si>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</si>
  <si>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</si>
  <si>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</si>
  <si>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</si>
  <si>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</si>
  <si>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</si>
  <si>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</si>
  <si>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</si>
  <si>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</si>
  <si>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</si>
  <si>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</si>
  <si>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</si>
  <si>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</si>
  <si>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</si>
  <si>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</si>
  <si>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</si>
  <si>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</si>
  <si>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</si>
  <si>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</si>
  <si>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</si>
  <si>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</si>
  <si>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</si>
  <si>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</si>
  <si>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</si>
  <si>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</si>
  <si>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</si>
  <si>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</si>
  <si>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</si>
  <si>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</si>
  <si>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</si>
  <si>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</si>
  <si>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</si>
  <si>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</si>
  <si>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</si>
  <si>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</si>
  <si>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</si>
  <si>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</si>
  <si>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</si>
  <si>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</si>
  <si>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</si>
  <si>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</si>
  <si>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</si>
  <si>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</si>
  <si>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</si>
  <si>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</si>
  <si>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</si>
  <si>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</si>
  <si>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</si>
  <si>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</si>
  <si>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</si>
  <si>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</si>
  <si>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</si>
  <si>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</si>
  <si>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</si>
  <si>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</si>
  <si>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</si>
  <si>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</si>
  <si>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</si>
  <si>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</si>
  <si>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</si>
  <si>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</si>
  <si>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</si>
  <si>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</si>
  <si>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</si>
  <si>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</si>
  <si>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</si>
  <si>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</si>
  <si>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</si>
  <si>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</si>
  <si>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</si>
  <si>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</si>
  <si>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</si>
  <si>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</si>
  <si>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</si>
  <si>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</si>
  <si>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</si>
  <si>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</si>
  <si>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</si>
  <si>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</si>
  <si>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</si>
  <si>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</si>
  <si>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</si>
  <si>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</si>
  <si>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</si>
  <si>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</si>
  <si>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</si>
  <si>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</si>
  <si>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</si>
  <si>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</si>
  <si>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</si>
  <si>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</si>
  <si>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</si>
  <si>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</si>
  <si>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</si>
  <si>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</si>
  <si>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</si>
  <si>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</si>
  <si>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</si>
  <si>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</si>
  <si>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</si>
  <si>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</si>
  <si>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</si>
  <si>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</si>
  <si>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</si>
  <si>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</si>
  <si>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</si>
  <si>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</si>
  <si>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</si>
  <si>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</si>
  <si>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</si>
  <si>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</si>
  <si>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</si>
  <si>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</si>
  <si>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</si>
  <si>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</si>
  <si>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</si>
  <si>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</si>
  <si>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</si>
  <si>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</si>
  <si>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</si>
  <si>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</si>
  <si>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</si>
  <si>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</si>
  <si>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</si>
  <si>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</si>
  <si>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</si>
  <si>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</si>
  <si>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</si>
  <si>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</si>
  <si>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</si>
  <si>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</si>
  <si>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</si>
  <si>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</si>
  <si>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</si>
  <si>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</si>
  <si>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</si>
  <si>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</si>
  <si>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</si>
  <si>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</si>
  <si>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</si>
  <si>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</si>
  <si>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</si>
  <si>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</si>
  <si>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</si>
  <si>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</si>
  <si>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</si>
  <si>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</si>
  <si>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</si>
  <si>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</si>
  <si>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</si>
  <si>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</si>
  <si>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</si>
  <si>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</si>
  <si>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</si>
  <si>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</si>
  <si>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</si>
  <si>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</si>
  <si>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</si>
  <si>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</si>
  <si>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</si>
  <si>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</si>
  <si>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</si>
  <si>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</si>
  <si>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</si>
  <si>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</si>
  <si>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</si>
  <si>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</si>
  <si>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</si>
  <si>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</si>
  <si>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</si>
  <si>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</si>
  <si>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</si>
  <si>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</si>
  <si>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</si>
  <si>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</si>
  <si>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</si>
  <si>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</si>
  <si>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</si>
  <si>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</si>
  <si>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</si>
  <si>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</si>
  <si>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</si>
  <si>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</si>
  <si>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</si>
  <si>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</si>
  <si>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</si>
  <si>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</si>
  <si>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</si>
  <si>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</si>
  <si>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</si>
  <si>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</si>
  <si>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</si>
  <si>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</si>
  <si>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</si>
  <si>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</si>
  <si>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</si>
  <si>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</si>
  <si>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</si>
  <si>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</si>
  <si>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</si>
  <si>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</si>
  <si>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</si>
  <si>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</si>
  <si>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</si>
  <si>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</si>
  <si>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</si>
  <si>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</si>
  <si>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</si>
  <si>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</si>
  <si>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</si>
  <si>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</si>
  <si>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</si>
  <si>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</si>
  <si>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</si>
  <si>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</si>
  <si>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</si>
  <si>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</si>
  <si>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</si>
  <si>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</si>
  <si>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</si>
  <si>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</si>
  <si>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</si>
  <si>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</si>
  <si>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</si>
  <si>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</si>
  <si>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</si>
  <si>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</si>
  <si>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</si>
  <si>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</si>
  <si>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</si>
  <si>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</si>
  <si>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</si>
  <si>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</si>
  <si>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</si>
  <si>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</si>
  <si>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</si>
  <si>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</si>
  <si>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</si>
  <si>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</si>
  <si>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</si>
  <si>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</si>
  <si>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</si>
  <si>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</si>
  <si>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</si>
  <si>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</si>
  <si>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</si>
  <si>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</si>
  <si>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</si>
  <si>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</si>
  <si>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</si>
  <si>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</si>
  <si>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</si>
  <si>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</si>
  <si>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</si>
  <si>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</si>
  <si>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</si>
  <si>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</si>
  <si>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</si>
  <si>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</si>
  <si>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</si>
  <si>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</si>
  <si>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</si>
  <si>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</si>
  <si>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</si>
  <si>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</si>
  <si>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</si>
  <si>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</si>
  <si>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</si>
  <si>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</si>
  <si>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</si>
  <si>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</si>
  <si>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</si>
  <si>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</si>
  <si>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</si>
  <si>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</si>
  <si>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</si>
  <si>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</si>
  <si>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</si>
  <si>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</si>
  <si>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</si>
  <si>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</si>
  <si>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</si>
  <si>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</si>
  <si>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</si>
  <si>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</si>
  <si>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</si>
  <si>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</si>
  <si>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</si>
  <si>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</si>
  <si>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</si>
  <si>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</si>
  <si>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</si>
  <si>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</si>
  <si>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</si>
  <si>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</si>
  <si>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</si>
  <si>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</si>
  <si>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</si>
  <si>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</si>
  <si>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</si>
  <si>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</si>
  <si>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</si>
  <si>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</si>
  <si>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</si>
  <si>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</si>
  <si>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</si>
  <si>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</si>
  <si>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</si>
  <si>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</si>
  <si>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</si>
  <si>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</si>
  <si>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</si>
  <si>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</si>
  <si>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</si>
  <si>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</si>
  <si>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</si>
  <si>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</si>
  <si>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</si>
  <si>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</si>
  <si>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</si>
  <si>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</si>
  <si>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</si>
  <si>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</si>
  <si>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</si>
  <si>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</si>
  <si>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</si>
  <si>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</si>
  <si>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</si>
  <si>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</si>
  <si>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</si>
  <si>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</si>
  <si>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</si>
  <si>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</si>
  <si>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</si>
  <si>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</si>
  <si>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</si>
  <si>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</si>
  <si>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</si>
  <si>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</si>
  <si>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</si>
  <si>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</si>
  <si>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</si>
  <si>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</si>
  <si>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</si>
  <si>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</si>
  <si>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</si>
  <si>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</si>
  <si>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</si>
  <si>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</si>
  <si>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</si>
  <si>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</si>
  <si>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</si>
  <si>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</si>
  <si>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</si>
  <si>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</si>
  <si>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</si>
  <si>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</si>
  <si>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</si>
  <si>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</si>
  <si>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</si>
  <si>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</si>
  <si>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</si>
  <si>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</si>
  <si>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</si>
  <si>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</si>
  <si>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</si>
  <si>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</si>
  <si>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</si>
  <si>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</si>
  <si>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</si>
  <si>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</si>
  <si>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</si>
  <si>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</si>
  <si>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</si>
  <si>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</si>
  <si>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</si>
  <si>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</si>
  <si>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</si>
  <si>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</si>
  <si>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</si>
  <si>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</si>
  <si>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</si>
  <si>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</si>
  <si>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</si>
  <si>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</si>
  <si>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</si>
  <si>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</si>
  <si>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</si>
  <si>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</si>
  <si>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</si>
  <si>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</si>
  <si>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</si>
  <si>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</si>
  <si>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</si>
  <si>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</si>
  <si>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</si>
  <si>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</si>
  <si>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</si>
  <si>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</si>
  <si>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</si>
  <si>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</si>
  <si>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</si>
  <si>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</si>
  <si>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</si>
  <si>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</si>
  <si>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</si>
  <si>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</si>
  <si>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</si>
  <si>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</si>
  <si>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</si>
  <si>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</si>
  <si>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</si>
  <si>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</si>
  <si>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</si>
  <si>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</si>
  <si>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</si>
  <si>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</si>
  <si>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</si>
  <si>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</si>
  <si>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</si>
  <si>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</si>
  <si>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</si>
  <si>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</si>
  <si>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</si>
  <si>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</si>
  <si>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</si>
  <si>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</si>
  <si>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</si>
  <si>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</si>
  <si>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</si>
  <si>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</si>
  <si>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</si>
  <si>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</si>
  <si>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</si>
  <si>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</si>
  <si>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</si>
  <si>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</si>
  <si>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</si>
  <si>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</si>
  <si>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</si>
  <si>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</si>
  <si>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</si>
  <si>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</si>
  <si>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</si>
  <si>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</si>
  <si>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</si>
  <si>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</si>
  <si>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</si>
  <si>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</si>
  <si>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</si>
  <si>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</si>
  <si>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</si>
  <si>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</si>
  <si>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</si>
  <si>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</si>
  <si>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</si>
  <si>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</si>
  <si>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</si>
  <si>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</si>
  <si>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</si>
  <si>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</si>
  <si>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</si>
  <si>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</si>
  <si>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</si>
  <si>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</si>
  <si>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</si>
  <si>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</si>
  <si>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</si>
  <si>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</si>
  <si>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</si>
  <si>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</si>
  <si>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</si>
  <si>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</si>
  <si>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</si>
  <si>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</si>
  <si>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</si>
  <si>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</si>
  <si>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</si>
  <si>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</si>
  <si>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</si>
  <si>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</si>
  <si>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</si>
  <si>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</si>
  <si>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</si>
  <si>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</si>
  <si>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</si>
  <si>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</si>
  <si>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</si>
  <si>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</si>
  <si>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</si>
  <si>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</si>
  <si>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</si>
  <si>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</si>
  <si>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</si>
  <si>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</si>
  <si>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</si>
  <si>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</si>
  <si>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</si>
  <si>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</si>
  <si>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</si>
  <si>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</si>
  <si>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</si>
  <si>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</si>
  <si>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</si>
  <si>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</si>
  <si>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</si>
  <si>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</si>
  <si>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</si>
  <si>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</si>
  <si>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</si>
  <si>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</si>
  <si>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</si>
  <si>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</si>
  <si>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</si>
  <si>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</si>
  <si>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</si>
  <si>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</si>
  <si>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</si>
  <si>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</si>
  <si>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</si>
  <si>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</si>
  <si>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</si>
  <si>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</si>
  <si>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</si>
  <si>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</si>
  <si>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</si>
  <si>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</si>
  <si>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</si>
  <si>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</si>
  <si>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</si>
  <si>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</si>
  <si>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</si>
  <si>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</si>
  <si>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</si>
  <si>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</si>
  <si>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</si>
  <si>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</si>
  <si>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</si>
  <si>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</si>
  <si>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</si>
  <si>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</si>
  <si>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</si>
  <si>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</si>
  <si>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</si>
  <si>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</si>
  <si>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</si>
  <si>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</si>
  <si>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</si>
  <si>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</si>
  <si>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</si>
  <si>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</si>
  <si>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</si>
  <si>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</si>
  <si>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</si>
  <si>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</si>
  <si>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</si>
  <si>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</si>
  <si>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</si>
  <si>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</si>
  <si>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</si>
  <si>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</si>
  <si>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</si>
  <si>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</si>
  <si>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</si>
  <si>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</si>
  <si>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</si>
  <si>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</si>
  <si>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</si>
  <si>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</si>
  <si>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</si>
  <si>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</si>
  <si>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</si>
  <si>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</si>
  <si>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</si>
  <si>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</si>
  <si>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</si>
  <si>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</si>
  <si>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</si>
  <si>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</si>
  <si>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</si>
  <si>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</si>
  <si>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</si>
  <si>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</si>
  <si>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</si>
  <si>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</si>
  <si>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</si>
  <si>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</si>
  <si>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</si>
  <si>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</si>
  <si>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</si>
  <si>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</si>
  <si>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</si>
  <si>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</si>
  <si>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</si>
  <si>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</si>
  <si>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</si>
  <si>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</si>
  <si>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</si>
  <si>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</si>
  <si>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</si>
  <si>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</si>
  <si>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</si>
  <si>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</si>
  <si>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</si>
  <si>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</si>
  <si>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</si>
  <si>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</si>
  <si>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</si>
  <si>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</si>
  <si>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</si>
  <si>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</si>
  <si>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</si>
  <si>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</si>
  <si>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</si>
  <si>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</si>
  <si>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</si>
  <si>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</si>
  <si>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</si>
  <si>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</si>
  <si>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</si>
  <si>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</si>
  <si>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</si>
  <si>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</si>
  <si>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</si>
  <si>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</si>
  <si>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</si>
  <si>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</si>
  <si>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</si>
  <si>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</si>
  <si>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</si>
  <si>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</si>
  <si>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</si>
  <si>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</si>
  <si>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</si>
  <si>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</si>
  <si>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</si>
  <si>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</si>
  <si>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</si>
  <si>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</si>
  <si>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</si>
  <si>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</si>
  <si>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</si>
  <si>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</si>
  <si>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</si>
  <si>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</si>
  <si>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</si>
  <si>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</si>
  <si>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</si>
  <si>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</si>
  <si>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</si>
  <si>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</si>
  <si>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</si>
  <si>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</si>
  <si>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</si>
  <si>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</si>
  <si>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</si>
  <si>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</si>
  <si>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</si>
  <si>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</si>
  <si>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</si>
  <si>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</si>
  <si>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</si>
  <si>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</si>
  <si>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</si>
  <si>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</si>
  <si>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</si>
  <si>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</si>
  <si>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</si>
  <si>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</si>
  <si>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</si>
  <si>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</si>
  <si>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</si>
  <si>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</si>
  <si>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</si>
  <si>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</si>
  <si>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</si>
  <si>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</si>
  <si>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</si>
  <si>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</si>
  <si>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</si>
  <si>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</si>
  <si>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</si>
  <si>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</si>
  <si>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</si>
  <si>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</si>
  <si>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</si>
  <si>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</si>
  <si>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</si>
  <si>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</si>
  <si>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</si>
  <si>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</si>
  <si>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</si>
  <si>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</si>
  <si>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</si>
  <si>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</si>
  <si>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</si>
  <si>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</si>
  <si>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</si>
  <si>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</si>
  <si>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</si>
  <si>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</si>
  <si>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</si>
  <si>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</si>
  <si>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</si>
  <si>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</si>
  <si>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</si>
  <si>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</si>
  <si>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</si>
  <si>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</si>
  <si>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</si>
  <si>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</si>
  <si>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</si>
  <si>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</si>
  <si>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</si>
  <si>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</si>
  <si>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</si>
  <si>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</si>
  <si>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</si>
  <si>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</si>
  <si>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</si>
  <si>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</si>
  <si>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</si>
  <si>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</si>
  <si>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</si>
  <si>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</si>
  <si>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</si>
  <si>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</si>
  <si>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</si>
  <si>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</si>
  <si>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</si>
  <si>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</si>
  <si>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</si>
  <si>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</si>
  <si>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</si>
  <si>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</si>
  <si>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</si>
  <si>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</si>
  <si>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</si>
  <si>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</si>
  <si>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</si>
  <si>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</si>
  <si>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</si>
  <si>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</si>
  <si>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</si>
  <si>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</si>
  <si>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</si>
  <si>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</si>
  <si>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</si>
  <si>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</si>
  <si>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</si>
  <si>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</si>
  <si>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</si>
  <si>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</si>
  <si>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</si>
  <si>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</si>
  <si>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</si>
  <si>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</si>
  <si>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</si>
  <si>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</si>
  <si>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</si>
  <si>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</si>
  <si>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</si>
  <si>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</si>
  <si>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</si>
  <si>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</si>
  <si>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</si>
  <si>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</si>
  <si>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</si>
  <si>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</si>
  <si>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</si>
  <si>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</si>
  <si>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</si>
  <si>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</si>
  <si>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</si>
  <si>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</si>
  <si>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</si>
  <si>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</si>
  <si>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</si>
  <si>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</si>
  <si>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</si>
  <si>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</si>
  <si>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</si>
  <si>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</si>
  <si>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</si>
  <si>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</si>
  <si>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</si>
  <si>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</si>
  <si>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</si>
  <si>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</si>
  <si>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</si>
  <si>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</si>
  <si>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</si>
  <si>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</si>
  <si>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</si>
  <si>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</si>
  <si>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</si>
  <si>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</si>
  <si>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</si>
  <si>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</si>
  <si>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</si>
  <si>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</si>
  <si>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</si>
  <si>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</si>
  <si>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</si>
  <si>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</si>
  <si>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</si>
  <si>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</si>
  <si>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</si>
  <si>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</si>
  <si>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</si>
  <si>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</si>
  <si>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</si>
  <si>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</si>
  <si>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</si>
  <si>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</si>
  <si>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</si>
  <si>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</si>
  <si>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</si>
  <si>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</si>
  <si>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</si>
  <si>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</si>
  <si>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</si>
  <si>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</si>
  <si>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</si>
  <si>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</si>
  <si>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</si>
  <si>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</si>
  <si>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</si>
  <si>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</si>
  <si>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</si>
  <si>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</si>
  <si>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</si>
  <si>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</si>
  <si>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</si>
  <si>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</si>
  <si>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</si>
  <si>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</si>
  <si>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</si>
  <si>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</si>
  <si>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</si>
  <si>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</si>
  <si>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</si>
  <si>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</si>
  <si>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</si>
  <si>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</si>
  <si>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</si>
  <si>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</si>
  <si>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</si>
  <si>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</si>
  <si>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</si>
  <si>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</si>
  <si>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</si>
  <si>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</si>
  <si>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</si>
  <si>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</si>
  <si>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</si>
  <si>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</si>
  <si>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</si>
  <si>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</si>
  <si>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</si>
  <si>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</si>
  <si>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</si>
  <si>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</si>
  <si>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</si>
  <si>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</si>
  <si>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</si>
  <si>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</si>
  <si>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</si>
  <si>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</si>
  <si>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</si>
  <si>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</si>
  <si>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</si>
  <si>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</si>
  <si>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</si>
  <si>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</si>
  <si>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</si>
  <si>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</si>
  <si>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</si>
  <si>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</si>
  <si>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</si>
  <si>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</si>
  <si>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</si>
  <si>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</si>
  <si>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</si>
  <si>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</si>
  <si>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</si>
  <si>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</si>
  <si>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</si>
  <si>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</si>
  <si>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</si>
  <si>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</si>
  <si>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</si>
  <si>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</si>
  <si>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</si>
  <si>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</si>
  <si>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</si>
  <si>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</si>
  <si>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</si>
  <si>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</si>
  <si>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</si>
  <si>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</si>
  <si>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</si>
  <si>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</si>
  <si>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</si>
  <si>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</si>
  <si>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</si>
  <si>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</si>
  <si>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</si>
  <si>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</si>
  <si>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</si>
  <si>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</si>
  <si>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</si>
  <si>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</si>
  <si>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</si>
  <si>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</si>
  <si>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</si>
  <si>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</si>
  <si>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</si>
  <si>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</si>
  <si>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</si>
  <si>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</si>
  <si>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</si>
  <si>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</si>
  <si>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</si>
  <si>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</si>
  <si>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</si>
  <si>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</si>
  <si>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</si>
  <si>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</si>
  <si>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</si>
  <si>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</si>
  <si>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</si>
  <si>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</si>
  <si>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</si>
  <si>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</si>
  <si>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</si>
  <si>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</si>
  <si>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</si>
  <si>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</si>
  <si>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</si>
  <si>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</si>
  <si>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</si>
  <si>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</si>
  <si>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</si>
  <si>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</si>
  <si>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</si>
  <si>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</si>
  <si>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</si>
  <si>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</si>
  <si>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</si>
  <si>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</si>
  <si>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</si>
  <si>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</si>
  <si>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</si>
  <si>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</si>
  <si>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</si>
  <si>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</si>
  <si>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</si>
  <si>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</si>
  <si>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</si>
  <si>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</si>
  <si>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</si>
  <si>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</si>
  <si>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</si>
  <si>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</si>
  <si>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</si>
  <si>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</si>
  <si>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</si>
  <si>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</si>
  <si>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</si>
  <si>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</si>
  <si>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</si>
  <si>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</si>
  <si>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</si>
  <si>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</si>
  <si>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</si>
  <si>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</si>
  <si>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</si>
  <si>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</si>
  <si>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</si>
  <si>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</si>
  <si>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</si>
  <si>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</si>
  <si>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</si>
  <si>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</si>
  <si>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</si>
  <si>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</si>
  <si>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</si>
  <si>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</si>
  <si>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</si>
  <si>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</si>
  <si>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</si>
  <si>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</si>
  <si>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</si>
  <si>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</si>
  <si>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</si>
  <si>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</si>
  <si>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</si>
  <si>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</si>
  <si>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</si>
  <si>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</si>
  <si>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</si>
  <si>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</si>
  <si>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</si>
  <si>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</si>
  <si>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</si>
  <si>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</si>
  <si>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</si>
  <si>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</si>
  <si>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</si>
  <si>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</si>
  <si>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</si>
  <si>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</si>
  <si>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</si>
  <si>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</si>
  <si>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</si>
  <si>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</si>
  <si>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</si>
  <si>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</si>
  <si>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</si>
  <si>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</si>
  <si>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</si>
  <si>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</si>
  <si>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</si>
  <si>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</si>
  <si>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</si>
  <si>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</si>
  <si>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</si>
  <si>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</si>
  <si>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</si>
  <si>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</si>
  <si>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</si>
  <si>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</si>
  <si>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</si>
  <si>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</si>
  <si>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</si>
  <si>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</si>
  <si>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</si>
  <si>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</si>
  <si>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</si>
  <si>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</si>
  <si>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</si>
  <si>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</si>
  <si>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</si>
  <si>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</si>
  <si>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</si>
  <si>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</si>
  <si>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</si>
  <si>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</si>
  <si>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</si>
  <si>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</si>
  <si>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</si>
  <si>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</si>
  <si>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</si>
  <si>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</si>
  <si>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</si>
  <si>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</si>
  <si>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</si>
  <si>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</si>
  <si>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</si>
  <si>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</si>
  <si>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</si>
  <si>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</si>
  <si>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</si>
  <si>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</si>
  <si>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</si>
  <si>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</si>
  <si>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</si>
  <si>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</si>
  <si>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</si>
  <si>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</si>
  <si>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</si>
  <si>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</si>
  <si>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</si>
  <si>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</si>
  <si>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</si>
  <si>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</si>
  <si>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</si>
  <si>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</si>
  <si>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</si>
  <si>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</si>
  <si>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</si>
  <si>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</si>
  <si>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</si>
  <si>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</si>
  <si>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</si>
  <si>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</si>
  <si>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</si>
  <si>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</si>
  <si>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</si>
  <si>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</si>
  <si>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</si>
  <si>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</si>
  <si>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</si>
  <si>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</si>
  <si>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</si>
  <si>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</si>
  <si>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</si>
  <si>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</si>
  <si>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</si>
  <si>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</si>
  <si>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</si>
  <si>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</si>
  <si>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</si>
  <si>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</si>
  <si>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</si>
  <si>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</si>
  <si>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</si>
  <si>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</si>
  <si>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</si>
  <si>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</si>
  <si>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</si>
  <si>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</si>
  <si>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</si>
  <si>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</si>
  <si>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</si>
  <si>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</si>
  <si>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</si>
  <si>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</si>
  <si>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</si>
  <si>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</si>
  <si>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</si>
  <si>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</si>
  <si>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</si>
  <si>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</si>
  <si>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</si>
  <si>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</si>
  <si>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</si>
  <si>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</si>
  <si>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</si>
  <si>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</si>
  <si>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</si>
  <si>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</si>
  <si>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</si>
  <si>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</si>
  <si>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</si>
  <si>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</si>
  <si>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</si>
  <si>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</si>
  <si>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</si>
  <si>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</si>
  <si>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</si>
  <si>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</si>
  <si>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</si>
  <si>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</si>
  <si>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</si>
  <si>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</si>
  <si>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</si>
  <si>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</si>
  <si>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</si>
  <si>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</si>
  <si>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</si>
  <si>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</si>
  <si>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</si>
  <si>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</si>
  <si>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</si>
  <si>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</si>
  <si>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</si>
  <si>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</si>
  <si>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</si>
  <si>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</si>
  <si>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</si>
  <si>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</si>
  <si>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</si>
  <si>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</si>
  <si>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</si>
  <si>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</si>
  <si>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</si>
  <si>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</si>
  <si>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</si>
  <si>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</si>
  <si>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</si>
  <si>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</si>
  <si>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</si>
  <si>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</si>
  <si>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</si>
  <si>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</si>
  <si>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</si>
  <si>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</si>
  <si>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</si>
  <si>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</si>
  <si>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</si>
  <si>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</si>
  <si>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</si>
  <si>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</si>
  <si>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</si>
  <si>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</si>
  <si>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</si>
  <si>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</si>
  <si>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</si>
  <si>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</si>
  <si>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</si>
  <si>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</si>
  <si>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</si>
  <si>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</si>
  <si>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</si>
  <si>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</si>
  <si>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</si>
  <si>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</si>
  <si>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</si>
  <si>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</si>
  <si>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</si>
  <si>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</si>
  <si>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</si>
  <si>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</si>
  <si>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</si>
  <si>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</si>
  <si>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</si>
  <si>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</si>
  <si>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</si>
  <si>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</si>
  <si>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</si>
  <si>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</si>
  <si>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</si>
  <si>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</si>
  <si>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</si>
  <si>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</si>
  <si>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</si>
  <si>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</si>
  <si>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</si>
  <si>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</si>
  <si>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</si>
  <si>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</si>
  <si>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</si>
  <si>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</si>
  <si>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</si>
  <si>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</si>
  <si>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</si>
  <si>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</si>
  <si>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</si>
  <si>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</si>
  <si>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</si>
  <si>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</si>
  <si>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</si>
  <si>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</si>
  <si>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</si>
  <si>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</si>
  <si>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</si>
  <si>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</si>
  <si>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</si>
  <si>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</si>
  <si>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</si>
  <si>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</si>
  <si>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</si>
  <si>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</si>
  <si>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</si>
  <si>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</si>
  <si>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</si>
  <si>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</si>
  <si>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</si>
  <si>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</si>
  <si>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</si>
  <si>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</si>
  <si>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</si>
  <si>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</si>
  <si>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</si>
  <si>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</si>
  <si>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</si>
  <si>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</si>
  <si>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</si>
  <si>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</si>
  <si>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</si>
  <si>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</si>
  <si>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</si>
  <si>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</si>
  <si>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</si>
  <si>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</si>
  <si>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</si>
  <si>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</si>
  <si>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</si>
  <si>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</si>
  <si>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</si>
  <si>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</si>
  <si>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</si>
  <si>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</si>
  <si>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</si>
  <si>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</si>
  <si>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</si>
  <si>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</si>
  <si>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</si>
  <si>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</si>
  <si>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</si>
  <si>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</si>
  <si>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</si>
  <si>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</si>
  <si>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</si>
  <si>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</si>
  <si>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</si>
  <si>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</si>
  <si>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</si>
  <si>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</si>
  <si>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</si>
  <si>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</si>
  <si>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</si>
  <si>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</si>
  <si>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</si>
  <si>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</si>
  <si>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</si>
  <si>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</si>
  <si>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</si>
  <si>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</si>
  <si>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</si>
  <si>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</si>
  <si>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</si>
  <si>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</si>
  <si>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</si>
  <si>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</si>
  <si>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</si>
  <si>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</si>
  <si>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</si>
  <si>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</si>
  <si>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</si>
  <si>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</si>
  <si>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</si>
  <si>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</si>
  <si>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</si>
  <si>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</si>
  <si>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</si>
  <si>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</si>
  <si>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</si>
  <si>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</si>
  <si>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</si>
  <si>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</si>
  <si>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</si>
  <si>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</si>
  <si>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</si>
  <si>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</si>
  <si>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</si>
  <si>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</si>
  <si>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</si>
  <si>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</si>
  <si>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</si>
  <si>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</si>
  <si>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</si>
  <si>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</si>
  <si>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</si>
  <si>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</si>
  <si>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</si>
  <si>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</si>
  <si>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</si>
  <si>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</si>
  <si>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</si>
  <si>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</si>
  <si>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</si>
  <si>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</si>
  <si>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</si>
  <si>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</si>
  <si>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</si>
  <si>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</si>
  <si>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</si>
  <si>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</si>
  <si>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</si>
  <si>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</si>
  <si>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</si>
  <si>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</si>
  <si>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</si>
  <si>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</si>
  <si>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</si>
  <si>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</si>
  <si>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</si>
  <si>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</si>
  <si>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</si>
  <si>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</si>
  <si>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</si>
  <si>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</si>
  <si>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</si>
  <si>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</si>
  <si>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</si>
  <si>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</si>
  <si>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</si>
  <si>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</si>
  <si>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</si>
  <si>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</si>
  <si>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</si>
  <si>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</si>
  <si>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</si>
  <si>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</si>
  <si>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</si>
  <si>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</si>
  <si>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</si>
  <si>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</si>
  <si>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</si>
  <si>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</si>
  <si>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</si>
  <si>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</si>
  <si>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</si>
  <si>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</si>
  <si>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</si>
  <si>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</si>
  <si>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</si>
  <si>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</si>
  <si>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</si>
  <si>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</si>
  <si>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</si>
  <si>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</si>
  <si>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</si>
  <si>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</si>
  <si>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</si>
  <si>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</si>
  <si>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</si>
  <si>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</si>
  <si>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</si>
  <si>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</si>
  <si>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</si>
  <si>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</si>
  <si>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</si>
  <si>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</si>
  <si>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</si>
  <si>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</si>
  <si>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</si>
  <si>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</si>
  <si>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</si>
  <si>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</si>
  <si>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</si>
  <si>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</si>
  <si>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</si>
  <si>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</si>
  <si>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</si>
  <si>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</si>
  <si>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</si>
  <si>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</si>
  <si>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</si>
  <si>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</si>
  <si>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</si>
  <si>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</si>
  <si>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</si>
  <si>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</si>
  <si>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</si>
  <si>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</si>
  <si>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</si>
  <si>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</si>
  <si>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</si>
  <si>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</si>
  <si>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</si>
  <si>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</si>
  <si>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</si>
  <si>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</si>
  <si>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</si>
  <si>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</si>
  <si>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</si>
  <si>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</si>
  <si>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</si>
  <si>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</si>
  <si>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</si>
  <si>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</si>
  <si>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</si>
  <si>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</si>
  <si>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</si>
  <si>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</si>
  <si>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</si>
  <si>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</si>
  <si>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</si>
  <si>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</si>
  <si>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</si>
  <si>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</si>
  <si>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</si>
  <si>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</si>
  <si>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</si>
  <si>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</si>
  <si>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</si>
  <si>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</si>
  <si>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</si>
  <si>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</si>
  <si>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</si>
  <si>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</si>
  <si>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</si>
  <si>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</si>
  <si>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</si>
  <si>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</si>
  <si>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</si>
  <si>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</si>
  <si>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</si>
  <si>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</si>
  <si>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</si>
  <si>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</si>
  <si>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</si>
  <si>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</si>
  <si>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</si>
  <si>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</si>
  <si>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</si>
  <si>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</si>
  <si>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</si>
  <si>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</si>
  <si>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</si>
  <si>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</si>
  <si>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</si>
  <si>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</si>
  <si>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</si>
  <si>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</si>
  <si>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</si>
  <si>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</si>
  <si>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</si>
  <si>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</si>
  <si>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</si>
  <si>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</si>
  <si>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</si>
  <si>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</si>
  <si>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</si>
  <si>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</si>
  <si>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</si>
  <si>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</si>
  <si>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</si>
  <si>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</si>
  <si>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</si>
  <si>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</si>
  <si>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</si>
  <si>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</si>
  <si>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</si>
  <si>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</si>
  <si>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</si>
  <si>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</si>
  <si>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</si>
  <si>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</si>
  <si>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</si>
  <si>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</si>
  <si>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</si>
  <si>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</si>
  <si>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</si>
  <si>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</si>
  <si>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</si>
  <si>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</si>
  <si>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</si>
  <si>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</si>
  <si>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</si>
  <si>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</si>
  <si>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</si>
  <si>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</si>
  <si>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</si>
  <si>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</si>
  <si>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</si>
  <si>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</si>
  <si>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</si>
  <si>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</si>
  <si>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</si>
  <si>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</si>
  <si>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</si>
  <si>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</si>
  <si>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</si>
  <si>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</si>
  <si>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</si>
  <si>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</si>
  <si>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</si>
  <si>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</si>
  <si>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</si>
  <si>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</si>
  <si>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</si>
  <si>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</si>
  <si>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</si>
  <si>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</si>
  <si>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</si>
  <si>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</si>
  <si>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</si>
  <si>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</si>
  <si>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</si>
  <si>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</si>
  <si>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</si>
  <si>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</si>
  <si>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</si>
  <si>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</si>
  <si>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</si>
  <si>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</si>
  <si>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</si>
  <si>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</si>
  <si>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</si>
  <si>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</si>
  <si>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</si>
  <si>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</si>
  <si>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</si>
  <si>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</si>
  <si>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</si>
  <si>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</si>
  <si>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</si>
  <si>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</si>
  <si>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</si>
  <si>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</si>
  <si>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</si>
  <si>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</si>
  <si>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</si>
  <si>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</si>
  <si>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</si>
  <si>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</si>
  <si>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</si>
  <si>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</si>
  <si>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</si>
  <si>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</si>
  <si>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</si>
  <si>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</si>
  <si>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</si>
  <si>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</si>
  <si>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</si>
  <si>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</si>
  <si>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</si>
  <si>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</si>
  <si>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</si>
  <si>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</si>
  <si>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</si>
  <si>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</si>
  <si>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</si>
  <si>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</si>
  <si>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</si>
  <si>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</si>
  <si>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</si>
  <si>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</si>
  <si>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</si>
  <si>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</si>
  <si>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</si>
  <si>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</si>
  <si>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</si>
  <si>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</si>
  <si>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</si>
  <si>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</si>
  <si>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</si>
  <si>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</si>
  <si>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</si>
  <si>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</si>
  <si>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</si>
  <si>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</si>
  <si>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</si>
  <si>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</si>
  <si>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</si>
  <si>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</si>
  <si>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</si>
  <si>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</si>
  <si>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</si>
  <si>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</si>
  <si>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</si>
  <si>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</si>
  <si>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</si>
  <si>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</si>
  <si>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</si>
  <si>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</si>
  <si>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</si>
  <si>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</si>
  <si>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</si>
  <si>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</si>
  <si>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</si>
  <si>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</si>
  <si>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</si>
  <si>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</si>
  <si>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</si>
  <si>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</si>
  <si>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</si>
  <si>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</si>
  <si>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</si>
  <si>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</si>
  <si>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</si>
  <si>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</si>
  <si>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</si>
  <si>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</si>
  <si>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</si>
  <si>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</si>
  <si>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</si>
  <si>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</si>
  <si>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</si>
  <si>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</si>
  <si>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</si>
  <si>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</si>
  <si>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</si>
  <si>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</si>
  <si>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</si>
  <si>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</si>
  <si>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</si>
  <si>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</si>
  <si>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</si>
  <si>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</si>
  <si>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</si>
  <si>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</si>
  <si>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</si>
  <si>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</si>
  <si>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</si>
  <si>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</si>
  <si>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</si>
  <si>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</si>
  <si>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</si>
  <si>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</si>
  <si>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</si>
  <si>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</si>
  <si>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</si>
  <si>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</si>
  <si>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</si>
  <si>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</si>
  <si>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</si>
  <si>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</si>
  <si>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</si>
  <si>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</si>
  <si>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</si>
  <si>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</si>
  <si>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</si>
  <si>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</si>
  <si>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</si>
  <si>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</si>
  <si>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</si>
  <si>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</si>
  <si>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</si>
  <si>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</si>
  <si>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</si>
  <si>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</si>
  <si>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</si>
  <si>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</si>
  <si>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</si>
  <si>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</si>
  <si>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</si>
  <si>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</si>
  <si>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</si>
  <si>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</si>
  <si>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</si>
  <si>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</si>
  <si>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</si>
  <si>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</si>
  <si>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</si>
  <si>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</si>
  <si>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</si>
  <si>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</si>
  <si>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</si>
  <si>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</si>
  <si>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</si>
  <si>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</si>
  <si>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</si>
  <si>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</si>
  <si>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</si>
  <si>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</si>
  <si>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</si>
  <si>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</si>
  <si>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</si>
  <si>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</si>
  <si>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</si>
  <si>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</si>
  <si>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</si>
  <si>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</si>
  <si>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</si>
  <si>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</si>
  <si>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</si>
  <si>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</si>
  <si>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</si>
  <si>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</si>
  <si>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</si>
  <si>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</si>
  <si>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</si>
  <si>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</si>
  <si>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</si>
  <si>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</si>
  <si>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</si>
  <si>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</si>
  <si>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</si>
  <si>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</si>
  <si>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</si>
  <si>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</si>
  <si>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</si>
  <si>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</si>
  <si>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</si>
  <si>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</si>
  <si>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</si>
  <si>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</si>
  <si>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</si>
  <si>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</si>
  <si>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</si>
  <si>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</si>
  <si>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</si>
  <si>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</si>
  <si>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</si>
  <si>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</si>
  <si>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</si>
  <si>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</si>
  <si>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</si>
  <si>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</si>
  <si>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</si>
  <si>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</si>
  <si>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</si>
  <si>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</si>
  <si>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</si>
  <si>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</si>
  <si>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</si>
  <si>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</si>
  <si>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</si>
  <si>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</si>
  <si>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</si>
  <si>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</si>
  <si>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</si>
  <si>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</si>
  <si>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</si>
  <si>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</si>
  <si>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</si>
  <si>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</si>
  <si>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</si>
  <si>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</si>
  <si>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</si>
  <si>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</si>
  <si>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</si>
  <si>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</si>
  <si>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</si>
  <si>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</si>
  <si>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</si>
  <si>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</si>
  <si>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</si>
  <si>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</si>
  <si>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</si>
  <si>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</si>
  <si>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</si>
  <si>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</si>
  <si>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</si>
  <si>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</si>
  <si>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</si>
  <si>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</si>
  <si>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</si>
  <si>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</si>
  <si>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</si>
  <si>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</si>
  <si>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</si>
  <si>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</si>
  <si>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</si>
  <si>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</si>
  <si>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</si>
  <si>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</si>
  <si>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</si>
  <si>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</si>
  <si>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</si>
  <si>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</si>
  <si>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</si>
  <si>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</si>
  <si>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</si>
  <si>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</si>
  <si>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</si>
  <si>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</si>
  <si>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</si>
  <si>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</si>
  <si>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</si>
  <si>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</si>
  <si>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</si>
  <si>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</si>
  <si>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</si>
  <si>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</si>
  <si>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</si>
  <si>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</si>
  <si>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</si>
  <si>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</si>
  <si>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</si>
  <si>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</si>
  <si>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</si>
  <si>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</si>
  <si>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</si>
  <si>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</si>
  <si>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</si>
  <si>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</si>
  <si>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</si>
  <si>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</si>
  <si>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</si>
  <si>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</si>
  <si>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</si>
  <si>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</si>
  <si>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</si>
  <si>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</si>
  <si>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</si>
  <si>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</si>
  <si>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</si>
  <si>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</si>
  <si>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</si>
  <si>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</si>
  <si>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</si>
  <si>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</si>
  <si>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</si>
  <si>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</si>
  <si>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</si>
  <si>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</si>
  <si>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</si>
  <si>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</si>
  <si>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</si>
  <si>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</si>
  <si>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</si>
  <si>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</si>
  <si>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</si>
  <si>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</si>
  <si>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</si>
  <si>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</si>
  <si>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</si>
  <si>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</si>
  <si>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</si>
  <si>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</si>
  <si>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</si>
  <si>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</si>
  <si>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</si>
  <si>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</si>
  <si>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</si>
  <si>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</si>
  <si>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</si>
  <si>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</si>
  <si>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</si>
  <si>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</si>
  <si>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</si>
  <si>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</si>
  <si>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</si>
  <si>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</si>
  <si>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</si>
  <si>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</si>
  <si>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</si>
  <si>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</si>
  <si>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</si>
  <si>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</si>
  <si>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</si>
  <si>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</si>
  <si>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</si>
  <si>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</si>
  <si>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</si>
  <si>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</si>
  <si>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</si>
  <si>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</si>
  <si>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</si>
  <si>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</si>
  <si>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</si>
  <si>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</si>
  <si>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</si>
  <si>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</si>
  <si>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</si>
  <si>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</si>
  <si>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</si>
  <si>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</si>
  <si>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</si>
  <si>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</si>
  <si>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</si>
  <si>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</si>
  <si>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</si>
  <si>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</si>
  <si>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</si>
  <si>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</si>
  <si>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</si>
  <si>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</si>
  <si>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</si>
  <si>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</si>
  <si>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</si>
  <si>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</si>
  <si>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</si>
  <si>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</si>
  <si>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</si>
  <si>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</si>
  <si>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</si>
  <si>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</si>
  <si>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</si>
  <si>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</si>
  <si>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</si>
  <si>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</si>
  <si>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</si>
  <si>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</si>
  <si>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</si>
  <si>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</si>
  <si>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</si>
  <si>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</si>
  <si>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</si>
  <si>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</si>
  <si>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</si>
  <si>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</si>
  <si>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</si>
  <si>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</si>
  <si>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</si>
  <si>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</si>
  <si>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</si>
  <si>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</si>
  <si>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</si>
  <si>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</si>
  <si>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</si>
  <si>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</si>
  <si>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</si>
  <si>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</si>
  <si>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</si>
  <si>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</si>
  <si>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</si>
  <si>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</si>
  <si>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</si>
  <si>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</si>
  <si>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</si>
  <si>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</si>
  <si>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</si>
  <si>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</si>
  <si>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</si>
  <si>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</si>
  <si>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</si>
  <si>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</si>
  <si>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</si>
  <si>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</si>
  <si>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</si>
  <si>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</si>
  <si>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</si>
  <si>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</si>
  <si>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</si>
  <si>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</si>
  <si>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</si>
  <si>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</si>
  <si>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</si>
  <si>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</si>
  <si>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</si>
  <si>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</si>
  <si>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</si>
  <si>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</si>
  <si>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</si>
  <si>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</si>
  <si>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</si>
  <si>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</si>
  <si>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</si>
  <si>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</si>
  <si>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</si>
  <si>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</si>
  <si>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</si>
  <si>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</si>
  <si>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</si>
  <si>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</si>
  <si>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</si>
  <si>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</si>
  <si>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</si>
  <si>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</si>
  <si>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</si>
  <si>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</si>
  <si>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</si>
  <si>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</si>
  <si>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</si>
  <si>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</si>
  <si>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</si>
  <si>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</si>
  <si>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</si>
  <si>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</si>
  <si>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</si>
  <si>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</si>
  <si>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</si>
  <si>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</si>
  <si>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</si>
  <si>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</si>
  <si>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</si>
  <si>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</si>
  <si>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</si>
  <si>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</si>
  <si>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</si>
  <si>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</si>
  <si>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</si>
  <si>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</si>
  <si>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</si>
  <si>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</si>
  <si>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</si>
  <si>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</si>
  <si>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</si>
  <si>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</si>
  <si>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</si>
  <si>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</si>
  <si>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</si>
  <si>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</si>
  <si>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</si>
  <si>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</si>
  <si>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</si>
  <si>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</si>
  <si>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</si>
  <si>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</si>
  <si>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</si>
  <si>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</si>
  <si>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</si>
  <si>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</si>
  <si>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</si>
  <si>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</si>
  <si>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</si>
  <si>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</si>
  <si>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</si>
  <si>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</si>
  <si>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</si>
  <si>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</si>
  <si>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</si>
  <si>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</si>
  <si>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</si>
  <si>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</si>
  <si>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</si>
  <si>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</si>
  <si>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</si>
  <si>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</si>
  <si>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</si>
  <si>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</si>
  <si>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</si>
  <si>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</si>
  <si>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</si>
  <si>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</si>
  <si>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</si>
  <si>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</si>
  <si>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</si>
  <si>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</si>
  <si>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</si>
  <si>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</si>
  <si>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</si>
  <si>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</si>
  <si>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</si>
  <si>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</si>
  <si>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</si>
  <si>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</si>
  <si>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</si>
  <si>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</si>
  <si>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</si>
  <si>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</si>
  <si>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</si>
  <si>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</si>
  <si>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</si>
  <si>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</si>
  <si>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</si>
  <si>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</si>
  <si>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</si>
  <si>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</si>
  <si>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</si>
  <si>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</si>
  <si>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</si>
  <si>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</si>
  <si>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</si>
  <si>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</si>
  <si>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</si>
  <si>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</si>
  <si>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</si>
  <si>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</si>
  <si>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</si>
  <si>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</si>
  <si>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</si>
  <si>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</si>
  <si>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</si>
  <si>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</si>
  <si>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</si>
  <si>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</si>
  <si>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</si>
  <si>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</si>
  <si>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</si>
  <si>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</si>
  <si>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</si>
  <si>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</si>
  <si>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</si>
  <si>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</si>
  <si>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</si>
  <si>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</si>
  <si>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</si>
  <si>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</si>
  <si>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</si>
  <si>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</si>
  <si>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</si>
  <si>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</si>
  <si>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</si>
  <si>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</si>
  <si>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</si>
  <si>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</si>
  <si>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</si>
  <si>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</si>
  <si>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</si>
  <si>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</si>
  <si>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</si>
  <si>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</si>
  <si>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</si>
  <si>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</si>
  <si>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</si>
  <si>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</si>
  <si>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</si>
  <si>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</si>
  <si>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</si>
  <si>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</si>
  <si>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</si>
  <si>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</si>
  <si>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</si>
  <si>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</si>
  <si>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</si>
  <si>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</si>
  <si>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</si>
  <si>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</si>
  <si>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</si>
  <si>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</si>
  <si>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</si>
  <si>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</si>
  <si>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</si>
  <si>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</si>
  <si>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</si>
  <si>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</si>
  <si>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</si>
  <si>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</si>
  <si>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</si>
  <si>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</si>
  <si>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</si>
  <si>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</si>
  <si>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</si>
  <si>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</si>
  <si>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</si>
  <si>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</si>
  <si>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</si>
  <si>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</si>
  <si>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</si>
  <si>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</si>
  <si>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</si>
  <si>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</si>
  <si>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</si>
  <si>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</si>
  <si>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</si>
  <si>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</si>
  <si>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</si>
  <si>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</si>
  <si>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</si>
  <si>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</si>
  <si>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</si>
  <si>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</si>
  <si>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</si>
  <si>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</si>
  <si>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</si>
  <si>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</si>
  <si>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</si>
  <si>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</si>
  <si>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</si>
  <si>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</si>
  <si>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</si>
  <si>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</si>
  <si>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</si>
  <si>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</si>
  <si>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</si>
  <si>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</si>
  <si>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</si>
  <si>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</si>
  <si>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</si>
  <si>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</si>
  <si>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</si>
  <si>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</si>
  <si>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</si>
  <si>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</si>
  <si>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</si>
  <si>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</si>
  <si>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</si>
  <si>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</si>
  <si>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</si>
  <si>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</si>
  <si>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</si>
  <si>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</si>
  <si>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</si>
  <si>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</si>
  <si>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</si>
  <si>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</si>
  <si>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</si>
  <si>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</si>
  <si>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</si>
  <si>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</si>
  <si>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</si>
  <si>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</si>
  <si>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</si>
  <si>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</si>
  <si>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</si>
  <si>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</si>
  <si>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</si>
  <si>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</si>
  <si>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</si>
  <si>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</si>
  <si>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</si>
  <si>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</si>
  <si>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</si>
  <si>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</si>
  <si>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</si>
  <si>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</si>
  <si>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</si>
  <si>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</si>
  <si>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</si>
  <si>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</si>
  <si>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</si>
  <si>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</si>
  <si>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</si>
  <si>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</si>
  <si>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</si>
  <si>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</si>
  <si>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</si>
  <si>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</si>
  <si>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</si>
  <si>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</si>
  <si>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</si>
  <si>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</si>
  <si>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</si>
  <si>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</si>
  <si>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</si>
  <si>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</si>
  <si>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</si>
  <si>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</si>
  <si>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</si>
  <si>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</si>
  <si>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</si>
  <si>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</si>
  <si>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</si>
  <si>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</si>
  <si>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</si>
  <si>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</si>
  <si>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</si>
  <si>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</si>
  <si>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</si>
  <si>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</si>
  <si>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</si>
  <si>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</si>
  <si>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</si>
  <si>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</si>
  <si>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</si>
  <si>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</si>
  <si>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</si>
  <si>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</si>
  <si>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</si>
  <si>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</si>
  <si>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</si>
  <si>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</si>
  <si>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</si>
  <si>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</si>
  <si>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</si>
  <si>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</si>
  <si>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</si>
  <si>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</si>
  <si>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</si>
  <si>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</si>
  <si>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</si>
  <si>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</si>
  <si>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</si>
  <si>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</si>
  <si>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</si>
  <si>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</si>
  <si>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</si>
  <si>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</si>
  <si>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</si>
  <si>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</si>
  <si>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</si>
  <si>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</si>
  <si>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</si>
  <si>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</si>
  <si>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</si>
  <si>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</si>
  <si>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</si>
  <si>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</si>
  <si>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</si>
  <si>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</si>
  <si>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</si>
  <si>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</si>
  <si>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</si>
  <si>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</si>
  <si>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</si>
  <si>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</si>
  <si>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</si>
  <si>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</si>
  <si>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</si>
  <si>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</si>
  <si>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</si>
  <si>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</si>
  <si>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</si>
  <si>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</si>
  <si>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</si>
  <si>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</si>
  <si>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</si>
  <si>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</si>
  <si>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</si>
  <si>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</si>
  <si>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</si>
  <si>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</si>
  <si>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</si>
  <si>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</si>
  <si>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</si>
  <si>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</si>
  <si>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</si>
  <si>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</si>
  <si>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</si>
  <si>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</si>
  <si>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</si>
  <si>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</si>
  <si>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</si>
  <si>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</si>
  <si>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</si>
  <si>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</si>
  <si>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</si>
  <si>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</si>
  <si>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</si>
  <si>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</si>
  <si>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</si>
  <si>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</si>
  <si>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</si>
  <si>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</si>
  <si>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</si>
  <si>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</si>
  <si>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</si>
  <si>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</si>
  <si>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</si>
  <si>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</si>
  <si>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</si>
  <si>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</si>
  <si>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</si>
  <si>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</si>
  <si>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</si>
  <si>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</si>
  <si>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</si>
  <si>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</si>
  <si>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</si>
  <si>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</si>
  <si>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</si>
  <si>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</si>
  <si>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</si>
  <si>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</si>
  <si>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</si>
  <si>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</si>
  <si>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</si>
  <si>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</si>
  <si>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</si>
  <si>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</si>
  <si>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</si>
  <si>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</si>
  <si>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</si>
  <si>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</si>
  <si>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</si>
  <si>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</si>
  <si>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</si>
  <si>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</si>
  <si>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</si>
  <si>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</si>
  <si>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</si>
  <si>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</si>
  <si>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</si>
  <si>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</si>
  <si>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</si>
  <si>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</si>
  <si>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</si>
  <si>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</si>
  <si>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</si>
  <si>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</si>
  <si>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</si>
  <si>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</si>
  <si>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</si>
  <si>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</si>
  <si>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</si>
  <si>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</si>
  <si>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</si>
  <si>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</si>
  <si>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</si>
  <si>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</si>
  <si>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</si>
  <si>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</si>
  <si>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</si>
  <si>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</si>
  <si>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</si>
  <si>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</si>
  <si>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</si>
  <si>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</si>
  <si>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</si>
  <si>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</si>
  <si>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</si>
  <si>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</si>
  <si>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</si>
  <si>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</si>
  <si>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</si>
  <si>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</si>
  <si>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</si>
  <si>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</si>
  <si>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</si>
  <si>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</si>
  <si>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</si>
  <si>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</si>
  <si>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</si>
  <si>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</si>
  <si>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</si>
  <si>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</si>
  <si>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</si>
  <si>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</si>
  <si>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</si>
  <si>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</si>
  <si>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</si>
  <si>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</si>
  <si>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</si>
  <si>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</si>
  <si>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</si>
  <si>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</si>
  <si>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</si>
  <si>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</si>
  <si>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</si>
  <si>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</si>
  <si>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</si>
  <si>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</si>
  <si>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</si>
  <si>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</si>
  <si>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</si>
  <si>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</si>
  <si>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</si>
  <si>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</si>
  <si>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</si>
  <si>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</si>
  <si>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</si>
  <si>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</si>
  <si>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</si>
  <si>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</si>
  <si>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</si>
  <si>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</si>
  <si>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</si>
  <si>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</si>
  <si>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</si>
  <si>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</si>
  <si>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</si>
  <si>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</si>
  <si>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</si>
  <si>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</si>
  <si>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</si>
  <si>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</si>
  <si>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</si>
  <si>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</si>
  <si>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</si>
  <si>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</si>
  <si>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</si>
  <si>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</si>
  <si>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</si>
  <si>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</si>
  <si>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</si>
  <si>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</si>
  <si>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</si>
  <si>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</si>
  <si>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</si>
  <si>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</si>
  <si>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</si>
  <si>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</si>
  <si>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</si>
  <si>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</si>
  <si>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</si>
  <si>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</si>
  <si>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</si>
  <si>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</si>
  <si>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</si>
  <si>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</si>
  <si>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</si>
  <si>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</si>
  <si>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</si>
  <si>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</si>
  <si>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</si>
  <si>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</si>
  <si>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</si>
  <si>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</si>
  <si>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</si>
  <si>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</si>
  <si>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</si>
  <si>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</si>
  <si>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</si>
  <si>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</si>
  <si>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</si>
  <si>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</si>
  <si>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</si>
  <si>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</si>
  <si>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</si>
  <si>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</si>
  <si>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</si>
  <si>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</si>
  <si>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</si>
  <si>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</si>
  <si>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</si>
  <si>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</si>
  <si>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</si>
  <si>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</si>
  <si>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</si>
  <si>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</si>
  <si>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</si>
  <si>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</si>
  <si>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</si>
  <si>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</si>
  <si>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</si>
  <si>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</si>
  <si>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</si>
  <si>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</si>
  <si>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</si>
  <si>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</si>
  <si>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</si>
  <si>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</si>
  <si>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</si>
  <si>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</si>
  <si>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</si>
  <si>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</si>
  <si>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</si>
  <si>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</si>
  <si>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</si>
  <si>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</si>
  <si>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</si>
  <si>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</si>
  <si>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</si>
  <si>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</si>
  <si>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</si>
  <si>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</si>
  <si>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</si>
  <si>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</si>
  <si>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</si>
  <si>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</si>
  <si>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</si>
  <si>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</si>
  <si>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</si>
  <si>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</si>
  <si>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</si>
  <si>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</si>
  <si>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</si>
  <si>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</si>
  <si>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</si>
  <si>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</si>
  <si>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</si>
  <si>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</si>
  <si>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</si>
  <si>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</si>
  <si>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</si>
  <si>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</si>
  <si>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</si>
  <si>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</si>
  <si>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</si>
  <si>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</si>
  <si>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</si>
  <si>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</si>
  <si>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</si>
  <si>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</si>
  <si>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</si>
  <si>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</si>
  <si>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</si>
  <si>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</si>
  <si>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</si>
  <si>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</si>
  <si>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</si>
  <si>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</si>
  <si>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</si>
  <si>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</si>
  <si>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</si>
  <si>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</si>
  <si>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</si>
  <si>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</si>
  <si>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</si>
  <si>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</si>
  <si>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</si>
  <si>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</si>
  <si>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</si>
  <si>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</si>
  <si>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</si>
  <si>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</si>
  <si>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</si>
  <si>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</si>
  <si>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</si>
  <si>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</si>
  <si>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</si>
  <si>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</si>
  <si>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</si>
  <si>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</si>
  <si>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</si>
  <si>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</si>
  <si>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</si>
  <si>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</si>
  <si>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</si>
  <si>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</si>
  <si>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</si>
  <si>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</si>
  <si>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</si>
  <si>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</si>
  <si>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</si>
  <si>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</si>
  <si>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</si>
  <si>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</si>
  <si>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</si>
  <si>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</si>
  <si>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</si>
  <si>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</si>
  <si>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</si>
  <si>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</si>
  <si>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</si>
  <si>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</si>
  <si>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</si>
  <si>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</si>
  <si>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</si>
  <si>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</si>
  <si>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</si>
  <si>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</si>
  <si>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</si>
  <si>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</si>
  <si>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</si>
  <si>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</si>
  <si>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</si>
  <si>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</si>
  <si>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</si>
  <si>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</si>
  <si>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</si>
  <si>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</si>
  <si>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</si>
  <si>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</si>
  <si>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</si>
  <si>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</si>
  <si>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</si>
  <si>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</si>
  <si>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</si>
  <si>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</si>
  <si>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</si>
  <si>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</si>
  <si>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</si>
  <si>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</si>
  <si>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</si>
  <si>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</si>
  <si>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</si>
  <si>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</si>
  <si>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</si>
  <si>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</si>
  <si>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</si>
  <si>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</si>
  <si>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</si>
  <si>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</si>
  <si>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</si>
  <si>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</si>
  <si>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</si>
  <si>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</si>
  <si>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</si>
  <si>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</si>
  <si>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</si>
  <si>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</si>
  <si>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</si>
  <si>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</si>
  <si>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</si>
  <si>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</si>
  <si>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</si>
  <si>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</si>
  <si>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</si>
  <si>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</si>
  <si>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</si>
  <si>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</si>
  <si>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</si>
  <si>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</si>
  <si>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</si>
  <si>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</si>
  <si>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</si>
  <si>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</si>
  <si>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</si>
  <si>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</si>
  <si>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</si>
  <si>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</si>
  <si>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</si>
  <si>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</si>
  <si>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</si>
  <si>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</si>
  <si>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</si>
  <si>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</si>
  <si>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</si>
  <si>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</si>
  <si>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</si>
  <si>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</si>
  <si>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</si>
  <si>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</si>
  <si>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</si>
  <si>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</si>
  <si>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</si>
  <si>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</si>
  <si>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</si>
  <si>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</si>
  <si>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</si>
  <si>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</si>
  <si>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</si>
  <si>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</si>
  <si>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</si>
  <si>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</si>
  <si>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</si>
  <si>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</si>
  <si>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</si>
  <si>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</si>
  <si>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</si>
  <si>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</si>
  <si>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</si>
  <si>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</si>
  <si>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</si>
  <si>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</si>
  <si>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</si>
  <si>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</si>
  <si>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</si>
  <si>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</si>
  <si>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</si>
  <si>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</si>
  <si>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</si>
  <si>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</si>
  <si>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</si>
  <si>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</si>
  <si>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</si>
  <si>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</si>
  <si>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</si>
  <si>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</si>
  <si>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</si>
  <si>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</si>
  <si>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</si>
  <si>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</si>
  <si>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</si>
  <si>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</si>
  <si>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</si>
  <si>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</si>
  <si>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</si>
  <si>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</si>
  <si>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</si>
  <si>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</si>
  <si>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</si>
  <si>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</si>
  <si>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</si>
  <si>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</si>
  <si>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</si>
  <si>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</si>
  <si>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</si>
  <si>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</si>
  <si>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</si>
  <si>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</si>
  <si>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</si>
  <si>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</si>
  <si>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</si>
  <si>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</si>
  <si>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</si>
  <si>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</si>
  <si>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</si>
  <si>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</si>
  <si>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</si>
  <si>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</si>
  <si>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</si>
  <si>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</si>
  <si>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</si>
  <si>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</si>
  <si>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</si>
  <si>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</si>
  <si>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</si>
  <si>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</si>
  <si>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</si>
  <si>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</si>
  <si>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</si>
  <si>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</si>
  <si>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</si>
  <si>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</si>
  <si>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</si>
  <si>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</si>
  <si>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</si>
  <si>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</si>
  <si>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</si>
  <si>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</si>
  <si>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</si>
  <si>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</si>
  <si>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</si>
  <si>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</si>
  <si>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</si>
  <si>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</si>
  <si>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</si>
  <si>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</si>
  <si>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</si>
  <si>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</si>
  <si>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</si>
  <si>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</si>
  <si>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</si>
  <si>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</si>
  <si>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</si>
  <si>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</si>
  <si>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</si>
  <si>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</si>
  <si>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</si>
  <si>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</si>
  <si>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</si>
  <si>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</si>
  <si>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</si>
  <si>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</si>
  <si>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</si>
  <si>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</si>
  <si>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</si>
  <si>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</si>
  <si>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</si>
  <si>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</si>
  <si>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</si>
  <si>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</si>
  <si>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</si>
  <si>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</si>
  <si>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</si>
  <si>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</si>
  <si>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</si>
  <si>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</si>
  <si>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</si>
  <si>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</si>
  <si>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</si>
  <si>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</si>
  <si>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</si>
  <si>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</si>
  <si>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</si>
  <si>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</si>
  <si>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</si>
  <si>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</si>
  <si>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</si>
  <si>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</si>
  <si>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</si>
  <si>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</si>
  <si>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</si>
  <si>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</si>
  <si>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</si>
  <si>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</si>
  <si>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</si>
  <si>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</si>
  <si>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</si>
  <si>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</si>
  <si>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</si>
  <si>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</si>
  <si>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</si>
  <si>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</si>
  <si>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</si>
  <si>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</si>
  <si>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</si>
  <si>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</si>
  <si>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</si>
  <si>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</si>
  <si>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</si>
  <si>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</si>
  <si>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</si>
  <si>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</si>
  <si>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</si>
  <si>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</si>
  <si>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</si>
  <si>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</si>
  <si>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</si>
  <si>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</si>
  <si>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</si>
  <si>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</si>
  <si>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</si>
  <si>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</si>
  <si>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</si>
  <si>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</si>
  <si>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</si>
  <si>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</si>
  <si>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</si>
  <si>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</si>
  <si>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</si>
  <si>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</si>
  <si>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</si>
  <si>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</si>
  <si>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</si>
  <si>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</si>
  <si>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</si>
  <si>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</si>
  <si>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</si>
  <si>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</si>
  <si>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</si>
  <si>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</si>
  <si>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</si>
  <si>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</si>
  <si>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</si>
  <si>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</si>
  <si>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</si>
  <si>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</si>
  <si>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</si>
  <si>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</si>
  <si>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</si>
  <si>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</si>
  <si>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</si>
  <si>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</si>
  <si>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</si>
  <si>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</si>
  <si>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</si>
  <si>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</si>
  <si>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</si>
  <si>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</si>
  <si>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</si>
  <si>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</si>
  <si>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</si>
  <si>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</si>
  <si>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</si>
  <si>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</si>
  <si>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</si>
  <si>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</si>
  <si>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</si>
  <si>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</si>
  <si>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</si>
  <si>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</si>
  <si>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</si>
  <si>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</si>
  <si>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</si>
  <si>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</si>
  <si>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</si>
  <si>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</si>
  <si>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</si>
  <si>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</si>
  <si>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</si>
  <si>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</si>
  <si>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</si>
  <si>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</si>
  <si>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</si>
  <si>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</si>
  <si>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</si>
  <si>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</si>
  <si>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</si>
  <si>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</si>
  <si>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</si>
  <si>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</si>
  <si>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</si>
  <si>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</si>
  <si>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</si>
  <si>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</si>
  <si>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</si>
  <si>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</si>
  <si>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</si>
  <si>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</si>
  <si>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</si>
  <si>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</si>
  <si>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</si>
  <si>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</si>
  <si>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</si>
  <si>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</si>
  <si>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</si>
  <si>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</si>
  <si>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</si>
  <si>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</si>
  <si>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</si>
  <si>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</si>
  <si>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</si>
  <si>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</si>
  <si>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</si>
  <si>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</si>
  <si>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</si>
  <si>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</si>
  <si>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</si>
  <si>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</si>
  <si>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</si>
  <si>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</si>
  <si>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</si>
  <si>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</si>
  <si>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</si>
  <si>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</si>
  <si>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</si>
  <si>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</si>
  <si>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</si>
  <si>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</si>
  <si>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</si>
  <si>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</si>
  <si>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</si>
  <si>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</si>
  <si>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</si>
  <si>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</si>
  <si>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</si>
  <si>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</si>
  <si>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</si>
  <si>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</si>
  <si>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</si>
  <si>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</si>
  <si>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</si>
  <si>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</si>
  <si>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</si>
  <si>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</si>
  <si>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</si>
  <si>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</si>
  <si>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</si>
  <si>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</si>
  <si>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</si>
  <si>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</si>
  <si>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</si>
  <si>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</si>
  <si>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</si>
  <si>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</si>
  <si>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</si>
  <si>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</si>
  <si>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</si>
  <si>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</si>
  <si>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</si>
  <si>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</si>
  <si>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</si>
  <si>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</si>
  <si>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</si>
  <si>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</si>
  <si>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</si>
  <si>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</si>
  <si>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</si>
  <si>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</si>
  <si>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</si>
  <si>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</si>
  <si>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</si>
  <si>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</si>
  <si>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</si>
  <si>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</si>
  <si>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</si>
  <si>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</si>
  <si>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</si>
  <si>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</si>
  <si>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</si>
  <si>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</si>
  <si>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</si>
  <si>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</si>
  <si>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</si>
  <si>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</si>
  <si>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</si>
  <si>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</si>
  <si>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</si>
  <si>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</si>
  <si>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</si>
  <si>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</si>
  <si>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</si>
  <si>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</si>
  <si>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</si>
  <si>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</si>
  <si>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</si>
  <si>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</si>
  <si>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</si>
  <si>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</si>
  <si>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</si>
  <si>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</si>
  <si>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</si>
  <si>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</si>
  <si>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</si>
  <si>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</si>
  <si>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</si>
  <si>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</si>
  <si>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</si>
  <si>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</si>
  <si>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</si>
  <si>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</si>
  <si>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</si>
  <si>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</si>
  <si>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</si>
  <si>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</si>
  <si>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</si>
  <si>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</si>
  <si>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</si>
  <si>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</si>
  <si>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</si>
  <si>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</si>
  <si>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</si>
  <si>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</si>
  <si>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</si>
  <si>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</si>
  <si>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</si>
  <si>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</si>
  <si>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</si>
  <si>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</si>
  <si>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</si>
  <si>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</si>
  <si>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</si>
  <si>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</si>
  <si>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</si>
  <si>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</si>
  <si>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</si>
  <si>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</si>
  <si>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</si>
  <si>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</si>
  <si>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</si>
  <si>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</si>
  <si>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</si>
  <si>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</si>
  <si>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</si>
  <si>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</si>
  <si>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</si>
  <si>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</si>
  <si>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</si>
  <si>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</si>
  <si>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</si>
  <si>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</si>
  <si>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</si>
  <si>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</si>
  <si>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</si>
  <si>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</si>
  <si>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</si>
  <si>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</si>
  <si>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</si>
  <si>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</si>
  <si>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</si>
  <si>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</si>
  <si>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</si>
  <si>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</si>
  <si>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</si>
  <si>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</si>
  <si>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</si>
  <si>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</si>
  <si>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</si>
  <si>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</si>
  <si>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</si>
  <si>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</si>
  <si>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</si>
  <si>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</si>
  <si>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</si>
  <si>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</si>
  <si>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</si>
  <si>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</si>
  <si>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</si>
  <si>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</si>
  <si>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</si>
  <si>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</si>
  <si>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</si>
  <si>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</si>
  <si>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</si>
  <si>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</si>
  <si>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</si>
  <si>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</si>
  <si>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</si>
  <si>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</si>
  <si>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</si>
  <si>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</si>
  <si>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</si>
  <si>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</si>
  <si>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</si>
  <si>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</si>
  <si>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</si>
  <si>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</si>
  <si>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</si>
  <si>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</si>
  <si>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</si>
  <si>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</si>
  <si>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</si>
  <si>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</si>
  <si>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</si>
  <si>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</si>
  <si>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</si>
  <si>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</si>
  <si>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</si>
  <si>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</si>
  <si>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</si>
  <si>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</si>
  <si>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</si>
  <si>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</si>
  <si>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</si>
  <si>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</si>
  <si>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</si>
  <si>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</si>
  <si>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</si>
  <si>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</si>
  <si>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</si>
  <si>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</si>
  <si>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</si>
  <si>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</si>
  <si>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</si>
  <si>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</si>
  <si>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</si>
  <si>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</si>
  <si>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</si>
  <si>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</si>
  <si>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</si>
  <si>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</si>
  <si>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</si>
  <si>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</si>
  <si>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</si>
  <si>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</si>
  <si>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</si>
  <si>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</si>
  <si>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</si>
  <si>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</si>
  <si>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</si>
  <si>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</si>
  <si>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</si>
  <si>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</si>
  <si>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</si>
  <si>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</si>
  <si>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</si>
  <si>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</si>
  <si>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</si>
  <si>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</si>
  <si>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</si>
  <si>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</si>
  <si>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</si>
  <si>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</si>
  <si>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</si>
  <si>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</si>
  <si>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</si>
  <si>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</si>
  <si>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</si>
  <si>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</si>
  <si>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</si>
  <si>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</si>
  <si>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</si>
  <si>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</si>
  <si>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</si>
  <si>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</si>
  <si>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</si>
  <si>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</si>
  <si>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</si>
  <si>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</si>
  <si>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</si>
  <si>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</si>
  <si>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</si>
  <si>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</si>
  <si>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</si>
  <si>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</si>
  <si>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</si>
  <si>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</si>
  <si>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</si>
  <si>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</si>
  <si>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</si>
  <si>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</si>
  <si>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</si>
  <si>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</si>
  <si>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</si>
  <si>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</si>
  <si>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</si>
  <si>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</si>
  <si>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</si>
  <si>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</si>
  <si>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</si>
  <si>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</si>
  <si>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</si>
  <si>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</si>
  <si>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</si>
  <si>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</si>
  <si>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</si>
  <si>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</si>
  <si>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</si>
  <si>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</si>
  <si>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</si>
  <si>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</si>
  <si>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</si>
  <si>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</si>
  <si>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</si>
  <si>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</si>
  <si>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</si>
  <si>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</si>
  <si>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</si>
  <si>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</si>
  <si>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</si>
  <si>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</si>
  <si>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</si>
  <si>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</si>
  <si>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</si>
  <si>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</si>
  <si>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</si>
  <si>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</si>
  <si>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</si>
  <si>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</si>
  <si>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</si>
  <si>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</si>
  <si>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</si>
  <si>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</si>
  <si>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</si>
  <si>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</si>
  <si>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</si>
  <si>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</si>
  <si>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</si>
  <si>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</si>
  <si>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</si>
  <si>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</si>
  <si>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</si>
  <si>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</si>
  <si>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</si>
  <si>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</si>
  <si>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</si>
  <si>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</si>
  <si>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</si>
  <si>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</si>
  <si>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</si>
  <si>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</si>
  <si>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</si>
  <si>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</si>
  <si>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</si>
  <si>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</si>
  <si>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</si>
  <si>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</si>
  <si>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</si>
  <si>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</si>
  <si>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</si>
  <si>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</si>
  <si>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</si>
  <si>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</si>
  <si>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</si>
  <si>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</si>
  <si>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</si>
  <si>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</si>
  <si>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</si>
  <si>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</si>
  <si>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</si>
  <si>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</si>
  <si>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</si>
  <si>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</si>
  <si>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</si>
  <si>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</si>
  <si>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</si>
  <si>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</si>
  <si>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</si>
  <si>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</si>
  <si>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</si>
  <si>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</si>
  <si>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</si>
  <si>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</si>
  <si>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</si>
  <si>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</si>
  <si>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</si>
  <si>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</si>
  <si>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</si>
  <si>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</si>
  <si>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</si>
  <si>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</si>
  <si>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</si>
  <si>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</si>
  <si>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</si>
  <si>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</si>
  <si>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</si>
  <si>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</si>
  <si>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</si>
  <si>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</si>
  <si>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</si>
  <si>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</si>
  <si>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</si>
  <si>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</si>
  <si>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</si>
  <si>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</si>
  <si>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</si>
  <si>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</si>
  <si>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</si>
  <si>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</si>
  <si>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</si>
  <si>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</si>
  <si>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</si>
  <si>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</si>
  <si>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</si>
  <si>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</si>
  <si>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</si>
  <si>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</si>
  <si>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</si>
  <si>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</si>
  <si>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</si>
  <si>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</si>
  <si>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</si>
  <si>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</si>
  <si>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</si>
  <si>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</si>
  <si>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</si>
  <si>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</si>
  <si>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</si>
  <si>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</si>
  <si>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</si>
  <si>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</si>
  <si>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</si>
  <si>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</si>
  <si>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</si>
  <si>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</si>
  <si>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</si>
  <si>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</si>
  <si>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</si>
  <si>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</si>
  <si>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</si>
  <si>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</si>
  <si>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</si>
  <si>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</si>
  <si>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</si>
  <si>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</si>
  <si>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</si>
  <si>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</si>
  <si>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</si>
  <si>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</si>
  <si>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</si>
  <si>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</si>
  <si>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</si>
  <si>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</si>
  <si>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</si>
  <si>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</si>
  <si>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</si>
  <si>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</si>
  <si>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</si>
  <si>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</si>
  <si>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</si>
  <si>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</si>
  <si>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</si>
  <si>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</si>
  <si>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</si>
  <si>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</si>
  <si>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</si>
  <si>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</si>
  <si>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</si>
  <si>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</si>
  <si>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</si>
  <si>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</si>
  <si>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</si>
  <si>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</si>
  <si>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</si>
  <si>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</si>
  <si>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</si>
  <si>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</si>
  <si>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</si>
  <si>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</si>
  <si>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</si>
  <si>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</si>
  <si>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</si>
  <si>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</si>
  <si>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</si>
  <si>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</si>
  <si>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</si>
  <si>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</si>
  <si>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</si>
  <si>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</si>
  <si>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</si>
  <si>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</si>
  <si>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</si>
  <si>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</si>
  <si>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</si>
  <si>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</si>
  <si>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</si>
  <si>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</si>
  <si>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</si>
  <si>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</si>
  <si>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</si>
  <si>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</si>
  <si>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</si>
  <si>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</si>
  <si>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</si>
  <si>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</si>
  <si>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</si>
  <si>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</si>
  <si>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</si>
  <si>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</si>
  <si>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</si>
  <si>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</si>
  <si>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</si>
  <si>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</si>
  <si>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</si>
  <si>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</si>
  <si>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</si>
  <si>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</si>
  <si>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</si>
  <si>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</si>
  <si>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</si>
  <si>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</si>
  <si>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</si>
  <si>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</si>
  <si>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</si>
  <si>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</si>
  <si>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</si>
  <si>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</si>
  <si>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</si>
  <si>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</si>
  <si>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</si>
  <si>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</si>
  <si>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</si>
  <si>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</si>
  <si>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</si>
  <si>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</si>
  <si>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</si>
  <si>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</si>
  <si>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</si>
  <si>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</si>
  <si>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</si>
  <si>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</si>
  <si>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</si>
  <si>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</si>
  <si>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</si>
  <si>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</si>
  <si>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</si>
  <si>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</si>
  <si>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</si>
  <si>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</si>
  <si>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</si>
  <si>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</si>
  <si>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</si>
  <si>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</si>
  <si>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</si>
  <si>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</si>
  <si>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</si>
  <si>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</si>
  <si>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</si>
  <si>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</si>
  <si>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</si>
  <si>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</si>
  <si>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</si>
  <si>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</si>
  <si>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</si>
  <si>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</si>
  <si>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</si>
  <si>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</si>
  <si>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</si>
  <si>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</si>
  <si>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</si>
  <si>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</si>
  <si>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</si>
  <si>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</si>
  <si>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</si>
  <si>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</si>
  <si>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</si>
  <si>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</si>
  <si>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</si>
  <si>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</si>
  <si>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</si>
  <si>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</si>
  <si>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</si>
  <si>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</si>
  <si>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</si>
  <si>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</si>
  <si>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</si>
  <si>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</si>
  <si>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</si>
  <si>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</si>
  <si>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</si>
  <si>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</si>
  <si>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</si>
  <si>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</si>
  <si>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</si>
  <si>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</si>
  <si>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</si>
  <si>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</si>
  <si>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</si>
  <si>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</si>
  <si>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</si>
  <si>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</si>
  <si>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</si>
  <si>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</si>
  <si>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</si>
  <si>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</si>
  <si>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</si>
  <si>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</si>
  <si>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</si>
  <si>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</si>
  <si>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</si>
  <si>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</si>
  <si>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</si>
  <si>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</si>
  <si>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</si>
  <si>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</si>
  <si>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</si>
  <si>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</si>
  <si>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</si>
  <si>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</si>
  <si>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</si>
  <si>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</si>
  <si>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</si>
  <si>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</si>
  <si>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</si>
  <si>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</si>
  <si>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</si>
  <si>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</si>
  <si>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</si>
  <si>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</si>
  <si>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</si>
  <si>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</si>
  <si>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</si>
  <si>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</si>
  <si>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</si>
  <si>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</si>
  <si>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</si>
  <si>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</si>
  <si>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</si>
  <si>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</si>
  <si>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</si>
  <si>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</si>
  <si>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</si>
  <si>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</si>
  <si>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</si>
  <si>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</si>
  <si>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</si>
  <si>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</si>
  <si>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</si>
  <si>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</si>
  <si>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</si>
  <si>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</si>
  <si>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</si>
  <si>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</si>
  <si>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</si>
  <si>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</si>
  <si>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</si>
  <si>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</si>
  <si>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</si>
  <si>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</si>
  <si>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</si>
  <si>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</si>
  <si>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</si>
  <si>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</si>
  <si>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</si>
  <si>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</si>
  <si>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</si>
  <si>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</si>
  <si>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</si>
  <si>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</si>
  <si>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</si>
  <si>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</si>
  <si>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</si>
  <si>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</si>
  <si>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</si>
  <si>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</si>
  <si>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</si>
  <si>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</si>
  <si>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</si>
  <si>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</si>
  <si>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</si>
  <si>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</si>
  <si>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</si>
  <si>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</si>
  <si>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</si>
  <si>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</si>
  <si>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</si>
  <si>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</si>
  <si>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</si>
  <si>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</si>
  <si>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</si>
  <si>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</si>
  <si>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</si>
  <si>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</si>
  <si>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</si>
  <si>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</si>
  <si>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</si>
  <si>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</si>
  <si>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</si>
  <si>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</si>
  <si>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</si>
  <si>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</si>
  <si>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</si>
  <si>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</si>
  <si>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</si>
  <si>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</si>
  <si>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</si>
  <si>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</si>
  <si>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</si>
  <si>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</si>
  <si>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</si>
  <si>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</si>
  <si>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</si>
  <si>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</si>
  <si>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</si>
  <si>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</si>
  <si>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</si>
  <si>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</si>
  <si>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</si>
  <si>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</si>
  <si>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</si>
  <si>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</si>
  <si>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</si>
  <si>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</si>
  <si>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</si>
  <si>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</si>
  <si>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</si>
  <si>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</si>
  <si>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</si>
  <si>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</si>
  <si>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</si>
  <si>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</si>
  <si>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</si>
  <si>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</si>
  <si>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</si>
  <si>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</si>
  <si>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</si>
  <si>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</si>
  <si>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</si>
  <si>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</si>
  <si>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</si>
  <si>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</si>
  <si>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</si>
  <si>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</si>
  <si>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</si>
  <si>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</si>
  <si>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</si>
  <si>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</si>
  <si>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</si>
  <si>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</si>
  <si>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</si>
  <si>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</si>
  <si>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</si>
  <si>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</si>
  <si>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</si>
  <si>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</si>
  <si>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</si>
  <si>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</si>
  <si>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</si>
  <si>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</si>
  <si>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</si>
  <si>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</si>
  <si>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</si>
  <si>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</si>
  <si>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</si>
  <si>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</si>
  <si>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</si>
  <si>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</si>
  <si>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</si>
  <si>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</si>
  <si>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</si>
  <si>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</si>
  <si>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</si>
  <si>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</si>
  <si>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</si>
  <si>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</si>
  <si>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</si>
  <si>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</si>
  <si>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</si>
  <si>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</si>
  <si>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</si>
  <si>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</si>
  <si>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</si>
  <si>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</si>
  <si>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</si>
  <si>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</si>
  <si>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</si>
  <si>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</si>
  <si>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</si>
  <si>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</si>
  <si>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</si>
  <si>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</si>
  <si>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</si>
  <si>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</si>
  <si>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</si>
  <si>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</si>
  <si>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</si>
  <si>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</si>
  <si>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</si>
  <si>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</si>
  <si>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</si>
  <si>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</si>
  <si>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</si>
  <si>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</si>
  <si>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</si>
  <si>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</si>
  <si>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</si>
  <si>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</si>
  <si>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</si>
  <si>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</si>
  <si>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</si>
  <si>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</si>
  <si>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</si>
  <si>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</si>
  <si>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</si>
  <si>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</si>
  <si>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</si>
  <si>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</si>
  <si>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</si>
  <si>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</si>
  <si>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</si>
  <si>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</si>
  <si>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</si>
  <si>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</si>
  <si>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</si>
  <si>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</si>
  <si>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</si>
  <si>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</si>
  <si>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</si>
  <si>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</si>
  <si>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</si>
  <si>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</si>
  <si>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</si>
  <si>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</si>
  <si>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</si>
  <si>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</si>
  <si>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</si>
  <si>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</si>
  <si>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</si>
  <si>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</si>
  <si>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</si>
  <si>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</si>
  <si>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</si>
  <si>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</si>
  <si>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</si>
  <si>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</si>
  <si>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</si>
  <si>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</si>
  <si>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</si>
  <si>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</si>
  <si>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</si>
  <si>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</si>
  <si>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</si>
  <si>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</si>
  <si>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</si>
  <si>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</si>
  <si>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</si>
  <si>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</si>
  <si>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</si>
  <si>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</si>
  <si>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</si>
  <si>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</si>
  <si>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</si>
  <si>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</si>
  <si>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</si>
  <si>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</si>
  <si>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</si>
  <si>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</si>
  <si>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</si>
  <si>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</si>
  <si>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</si>
  <si>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</si>
  <si>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</si>
  <si>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</si>
  <si>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</si>
  <si>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</si>
  <si>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</si>
  <si>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</si>
  <si>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</si>
  <si>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</si>
  <si>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</si>
  <si>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</si>
  <si>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</si>
  <si>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</si>
  <si>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</si>
  <si>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</si>
  <si>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</si>
  <si>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</si>
  <si>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</si>
  <si>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</si>
  <si>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</si>
  <si>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</si>
  <si>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</si>
  <si>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</si>
  <si>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</si>
  <si>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</si>
  <si>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</si>
  <si>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</si>
  <si>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</si>
  <si>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</si>
  <si>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</si>
  <si>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</si>
  <si>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</si>
  <si>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</si>
  <si>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</si>
  <si>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</si>
  <si>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</si>
  <si>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</si>
  <si>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</si>
  <si>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</si>
  <si>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</si>
  <si>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</si>
  <si>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</si>
  <si>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</si>
  <si>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</si>
  <si>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</si>
  <si>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</si>
  <si>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</si>
  <si>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</si>
  <si>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</si>
  <si>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</si>
  <si>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</si>
  <si>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</si>
  <si>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</si>
  <si>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</si>
  <si>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</si>
  <si>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</si>
  <si>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</si>
  <si>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</si>
  <si>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</si>
  <si>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</si>
  <si>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</si>
  <si>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</si>
  <si>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</si>
  <si>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</si>
  <si>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</si>
  <si>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</si>
  <si>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</si>
  <si>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</si>
  <si>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</si>
  <si>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</si>
  <si>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</si>
  <si>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</si>
  <si>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</si>
  <si>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</si>
  <si>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</si>
  <si>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</si>
  <si>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</si>
  <si>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</si>
  <si>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</si>
  <si>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</si>
  <si>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</si>
  <si>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</si>
  <si>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</si>
  <si>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</si>
  <si>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</si>
  <si>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</si>
  <si>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</si>
  <si>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</si>
  <si>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</si>
  <si>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</si>
  <si>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</si>
  <si>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</si>
  <si>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</si>
  <si>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</si>
  <si>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</si>
  <si>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</si>
  <si>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</si>
  <si>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</si>
  <si>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</si>
  <si>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</si>
  <si>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</si>
  <si>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</si>
  <si>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</si>
  <si>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</si>
  <si>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</si>
  <si>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</si>
  <si>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</si>
  <si>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</si>
  <si>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</si>
  <si>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</si>
  <si>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</si>
  <si>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</si>
  <si>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</si>
  <si>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</si>
  <si>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</si>
  <si>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</si>
  <si>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</si>
  <si>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</si>
  <si>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</si>
  <si>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</si>
  <si>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</si>
  <si>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</si>
  <si>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</si>
  <si>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</si>
  <si>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</si>
  <si>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</si>
  <si>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</si>
  <si>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</si>
  <si>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</si>
  <si>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</si>
  <si>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</si>
  <si>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</si>
  <si>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</si>
  <si>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</si>
  <si>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</si>
  <si>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</si>
  <si>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</si>
  <si>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</si>
  <si>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</si>
  <si>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</si>
  <si>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</si>
  <si>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</si>
  <si>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</si>
  <si>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</si>
  <si>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</si>
  <si>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</si>
  <si>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</si>
  <si>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</si>
  <si>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</si>
  <si>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</si>
  <si>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</si>
  <si>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</si>
  <si>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</si>
  <si>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</si>
  <si>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</si>
  <si>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</si>
  <si>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</si>
  <si>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</si>
  <si>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</si>
  <si>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</si>
  <si>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</si>
  <si>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</si>
  <si>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</si>
  <si>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</si>
  <si>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</si>
  <si>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</si>
  <si>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</si>
  <si>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</si>
  <si>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</si>
  <si>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</si>
  <si>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</si>
  <si>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</si>
  <si>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</si>
  <si>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</si>
  <si>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</si>
  <si>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</si>
  <si>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</si>
  <si>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</si>
  <si>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</si>
  <si>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</si>
  <si>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</si>
  <si>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</si>
  <si>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</si>
  <si>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</si>
  <si>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</si>
  <si>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</si>
  <si>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</si>
  <si>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</si>
  <si>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</si>
  <si>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</si>
  <si>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</si>
  <si>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</si>
  <si>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</si>
  <si>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</si>
  <si>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</si>
  <si>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</si>
  <si>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</si>
  <si>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</si>
  <si>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</si>
  <si>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</si>
  <si>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</si>
  <si>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</si>
  <si>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</si>
  <si>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</si>
  <si>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</si>
  <si>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</si>
  <si>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</si>
  <si>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</si>
  <si>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</si>
  <si>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</si>
  <si>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</si>
  <si>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</si>
  <si>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</si>
  <si>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</si>
  <si>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</si>
  <si>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</si>
  <si>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</si>
  <si>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</si>
  <si>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</si>
  <si>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</si>
  <si>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</si>
  <si>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</si>
  <si>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</si>
  <si>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</si>
  <si>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</si>
  <si>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</si>
  <si>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</si>
  <si>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</si>
  <si>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</si>
  <si>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</si>
  <si>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</si>
  <si>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</si>
  <si>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</si>
  <si>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</si>
  <si>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</si>
  <si>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</si>
  <si>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</si>
  <si>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</si>
  <si>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</si>
  <si>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</si>
  <si>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</si>
  <si>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</si>
  <si>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</si>
  <si>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</si>
  <si>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</si>
  <si>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</si>
  <si>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</si>
  <si>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</si>
  <si>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</si>
  <si>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</si>
  <si>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</si>
  <si>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</si>
  <si>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</si>
  <si>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</si>
  <si>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</si>
  <si>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</si>
  <si>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</si>
  <si>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</si>
  <si>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</si>
  <si>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</si>
  <si>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</si>
  <si>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</si>
  <si>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</si>
  <si>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</si>
  <si>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</si>
  <si>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</si>
  <si>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</si>
  <si>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</si>
  <si>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</si>
  <si>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</si>
  <si>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</si>
  <si>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</si>
  <si>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</si>
  <si>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</si>
  <si>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</si>
  <si>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</si>
  <si>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</si>
  <si>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</si>
  <si>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</si>
  <si>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</si>
  <si>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</si>
  <si>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</si>
  <si>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</si>
  <si>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</si>
  <si>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</si>
  <si>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</si>
  <si>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</si>
  <si>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</si>
  <si>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</si>
  <si>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</si>
  <si>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</si>
  <si>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</si>
  <si>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</si>
  <si>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</si>
  <si>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</si>
  <si>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</si>
  <si>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</si>
  <si>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</si>
  <si>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</si>
  <si>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</si>
  <si>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</si>
  <si>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</si>
  <si>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</si>
  <si>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</si>
  <si>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</si>
  <si>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</si>
  <si>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</si>
  <si>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</si>
  <si>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</si>
  <si>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</si>
  <si>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</si>
  <si>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</si>
  <si>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</si>
  <si>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</si>
  <si>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</si>
  <si>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</si>
  <si>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</si>
  <si>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</si>
  <si>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</si>
  <si>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</si>
  <si>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</si>
  <si>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</si>
  <si>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</si>
  <si>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</si>
  <si>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</si>
  <si>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</si>
  <si>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</si>
  <si>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</si>
  <si>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</si>
  <si>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</si>
  <si>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</si>
  <si>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</si>
  <si>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</si>
  <si>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</si>
  <si>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</si>
  <si>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</si>
  <si>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</si>
  <si>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</si>
  <si>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</si>
  <si>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</si>
  <si>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</si>
  <si>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</si>
  <si>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</si>
  <si>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</si>
  <si>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</si>
  <si>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</si>
  <si>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</si>
  <si>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</si>
  <si>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</si>
  <si>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</si>
  <si>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</si>
  <si>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</si>
  <si>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</si>
  <si>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</si>
  <si>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</si>
  <si>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</si>
  <si>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</si>
  <si>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</si>
  <si>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</si>
  <si>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</si>
  <si>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</si>
  <si>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</si>
  <si>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</si>
  <si>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</si>
  <si>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</si>
  <si>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</si>
  <si>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</si>
  <si>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</si>
  <si>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</si>
  <si>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</si>
  <si>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</si>
  <si>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</si>
  <si>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</si>
  <si>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</si>
  <si>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</si>
  <si>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</si>
  <si>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</si>
  <si>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</si>
  <si>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</si>
  <si>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</si>
  <si>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</si>
  <si>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</si>
  <si>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</si>
  <si>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</si>
  <si>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</si>
  <si>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</si>
  <si>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</si>
  <si>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</si>
  <si>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</si>
  <si>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</si>
  <si>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</si>
  <si>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</si>
  <si>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</si>
  <si>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</si>
  <si>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</si>
  <si>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</si>
  <si>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</si>
  <si>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</si>
  <si>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</si>
  <si>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</si>
  <si>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</si>
  <si>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</si>
  <si>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</si>
  <si>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</si>
  <si>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</si>
  <si>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</si>
  <si>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</si>
  <si>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</si>
  <si>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</si>
  <si>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</si>
  <si>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</si>
  <si>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</si>
  <si>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</si>
  <si>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</si>
  <si>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</si>
  <si>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</si>
  <si>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</si>
  <si>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</si>
  <si>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</si>
  <si>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</si>
  <si>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</si>
  <si>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</si>
  <si>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</si>
  <si>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</si>
  <si>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</si>
  <si>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</si>
  <si>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</si>
  <si>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</si>
  <si>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</si>
  <si>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</si>
  <si>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</si>
  <si>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</si>
  <si>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</si>
  <si>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</si>
  <si>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</si>
  <si>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</si>
  <si>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</si>
  <si>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</si>
  <si>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</si>
  <si>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</si>
  <si>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</si>
  <si>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</si>
  <si>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</si>
  <si>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</si>
  <si>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</si>
  <si>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</si>
  <si>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</si>
  <si>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</si>
  <si>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</si>
  <si>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</si>
  <si>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</si>
  <si>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</si>
  <si>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</si>
  <si>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</si>
  <si>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</si>
  <si>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</si>
  <si>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</si>
  <si>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</si>
  <si>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</si>
  <si>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</si>
  <si>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</si>
  <si>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</si>
  <si>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</si>
  <si>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</si>
  <si>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</si>
  <si>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</si>
  <si>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</si>
  <si>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</si>
  <si>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</si>
  <si>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</si>
  <si>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</si>
  <si>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</si>
  <si>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</si>
  <si>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</si>
  <si>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</si>
  <si>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</si>
  <si>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</si>
  <si>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</si>
  <si>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</si>
  <si>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</si>
  <si>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</si>
  <si>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</si>
  <si>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</si>
  <si>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</si>
  <si>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</si>
  <si>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</si>
  <si>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</si>
  <si>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</si>
  <si>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</si>
  <si>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</si>
  <si>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</si>
  <si>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</si>
  <si>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</si>
  <si>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</si>
  <si>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</si>
  <si>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</si>
  <si>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</si>
  <si>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</si>
  <si>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</si>
  <si>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</si>
  <si>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</si>
  <si>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</si>
  <si>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</si>
  <si>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</si>
  <si>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</si>
  <si>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</si>
  <si>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</si>
  <si>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</si>
  <si>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</si>
  <si>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</si>
  <si>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</si>
  <si>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</si>
  <si>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</si>
  <si>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</si>
  <si>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</si>
  <si>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</si>
  <si>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</si>
  <si>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</si>
  <si>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</si>
  <si>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</si>
  <si>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</si>
  <si>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</si>
  <si>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</si>
  <si>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</si>
  <si>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</si>
  <si>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</si>
  <si>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</si>
  <si>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</si>
  <si>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</si>
  <si>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</si>
  <si>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</si>
  <si>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</si>
  <si>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</si>
  <si>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</si>
  <si>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</si>
  <si>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</si>
  <si>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</si>
  <si>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</si>
  <si>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</si>
  <si>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</si>
  <si>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</si>
  <si>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</si>
  <si>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</si>
  <si>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</si>
  <si>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</si>
  <si>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</si>
  <si>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</si>
  <si>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</si>
  <si>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</si>
  <si>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</si>
  <si>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</si>
  <si>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</si>
  <si>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</si>
  <si>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</si>
  <si>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</si>
  <si>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</si>
  <si>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</si>
  <si>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</si>
  <si>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</si>
  <si>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</si>
  <si>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</si>
  <si>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</si>
  <si>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</si>
  <si>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</si>
  <si>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</si>
  <si>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</si>
  <si>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</si>
  <si>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</si>
  <si>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</si>
  <si>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</si>
  <si>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</si>
  <si>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</si>
  <si>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</si>
  <si>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</si>
  <si>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</si>
  <si>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</si>
  <si>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</si>
  <si>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</si>
  <si>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</si>
  <si>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</si>
  <si>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</si>
  <si>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</si>
  <si>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</si>
  <si>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</si>
  <si>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</si>
  <si>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</si>
  <si>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</si>
  <si>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</si>
  <si>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</si>
  <si>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</si>
  <si>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</si>
  <si>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</si>
  <si>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</si>
  <si>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</si>
  <si>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</si>
  <si>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</si>
  <si>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</si>
  <si>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</si>
  <si>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</si>
  <si>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</si>
  <si>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</si>
  <si>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</si>
  <si>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</si>
  <si>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</si>
  <si>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</si>
  <si>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</si>
  <si>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</si>
  <si>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</si>
  <si>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</si>
  <si>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</si>
  <si>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</si>
  <si>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</si>
  <si>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</si>
  <si>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</si>
  <si>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</si>
  <si>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</si>
  <si>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</si>
  <si>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</si>
  <si>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</si>
  <si>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</si>
  <si>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</si>
  <si>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</si>
  <si>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</si>
  <si>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</si>
  <si>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</si>
  <si>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</si>
  <si>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</si>
  <si>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</si>
  <si>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</si>
  <si>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</si>
  <si>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</si>
  <si>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</si>
  <si>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</si>
  <si>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</si>
  <si>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</si>
  <si>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</si>
  <si>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</si>
  <si>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</si>
  <si>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</si>
  <si>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</si>
  <si>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</si>
  <si>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</si>
  <si>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</si>
  <si>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</si>
  <si>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</si>
  <si>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</si>
  <si>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</si>
  <si>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</si>
  <si>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</si>
  <si>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</si>
  <si>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</si>
  <si>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</si>
  <si>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</si>
  <si>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</si>
  <si>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</si>
  <si>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</si>
  <si>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</si>
  <si>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</si>
  <si>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</si>
  <si>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</si>
  <si>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</si>
  <si>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</si>
  <si>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</si>
  <si>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</si>
  <si>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</si>
  <si>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</si>
  <si>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</si>
  <si>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</si>
  <si>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</si>
  <si>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</si>
  <si>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</si>
  <si>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</si>
  <si>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</si>
  <si>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</si>
  <si>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</si>
  <si>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</si>
  <si>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</si>
  <si>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</si>
  <si>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</si>
  <si>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</si>
  <si>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</si>
  <si>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</si>
  <si>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</si>
  <si>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</si>
  <si>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</si>
  <si>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</si>
  <si>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</si>
  <si>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</si>
  <si>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</si>
  <si>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</si>
  <si>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</si>
  <si>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</si>
  <si>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</si>
  <si>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</si>
  <si>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</si>
  <si>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</si>
  <si>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</si>
  <si>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</si>
  <si>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</si>
  <si>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</si>
  <si>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</si>
  <si>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</si>
  <si>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</si>
  <si>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</si>
  <si>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</si>
  <si>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</si>
  <si>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</si>
  <si>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</si>
  <si>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</si>
  <si>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</si>
  <si>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</si>
  <si>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</si>
  <si>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</si>
  <si>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</si>
  <si>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</si>
  <si>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</si>
  <si>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</si>
  <si>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</si>
  <si>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</si>
  <si>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</si>
  <si>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</si>
  <si>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</si>
  <si>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</si>
  <si>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</si>
  <si>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</si>
  <si>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</si>
  <si>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</si>
  <si>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</si>
  <si>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</si>
  <si>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</si>
  <si>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</si>
  <si>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</si>
  <si>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</si>
  <si>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</si>
  <si>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</si>
  <si>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</si>
  <si>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</si>
  <si>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</si>
  <si>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</si>
  <si>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</si>
  <si>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</si>
  <si>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</si>
  <si>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</si>
  <si>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</si>
  <si>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</si>
  <si>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</si>
  <si>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</si>
  <si>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</si>
  <si>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</si>
  <si>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</si>
  <si>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</si>
  <si>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</si>
  <si>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</si>
  <si>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</si>
  <si>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</si>
  <si>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</si>
  <si>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</si>
  <si>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</si>
  <si>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</si>
  <si>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</si>
  <si>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</si>
  <si>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</si>
  <si>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</si>
  <si>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</si>
  <si>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</si>
  <si>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</si>
  <si>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</si>
  <si>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</si>
  <si>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</si>
  <si>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</si>
  <si>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</si>
  <si>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</si>
  <si>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</si>
  <si>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</si>
  <si>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</si>
  <si>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</si>
  <si>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</si>
  <si>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</si>
  <si>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</si>
  <si>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</si>
  <si>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</si>
  <si>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</si>
  <si>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</si>
  <si>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</si>
  <si>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</si>
  <si>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</si>
  <si>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</si>
  <si>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</si>
  <si>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</si>
  <si>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</si>
  <si>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</si>
  <si>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</si>
  <si>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</si>
  <si>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</si>
  <si>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</si>
  <si>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</si>
  <si>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</si>
  <si>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</si>
  <si>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</si>
  <si>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</si>
  <si>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</si>
  <si>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</si>
  <si>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</si>
  <si>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</si>
  <si>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</si>
  <si>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</si>
  <si>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</si>
  <si>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</si>
  <si>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</si>
  <si>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</si>
  <si>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</si>
  <si>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</si>
  <si>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</si>
  <si>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</si>
  <si>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</si>
  <si>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</si>
  <si>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</si>
  <si>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</si>
  <si>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</si>
  <si>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</si>
  <si>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</si>
  <si>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</si>
  <si>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</si>
  <si>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</si>
  <si>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</si>
  <si>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</si>
  <si>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</si>
  <si>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</si>
  <si>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</si>
  <si>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</si>
  <si>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</si>
  <si>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</si>
  <si>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</si>
  <si>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</si>
  <si>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</si>
  <si>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</si>
  <si>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</si>
  <si>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</si>
  <si>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</si>
  <si>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</si>
  <si>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</si>
  <si>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</si>
  <si>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</si>
  <si>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</si>
  <si>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</si>
  <si>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</si>
  <si>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</si>
  <si>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</si>
  <si>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</si>
  <si>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</si>
  <si>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</si>
  <si>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</si>
  <si>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</si>
  <si>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</si>
  <si>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</si>
  <si>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</si>
  <si>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</si>
  <si>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</si>
  <si>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</si>
  <si>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</si>
  <si>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</si>
  <si>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</si>
  <si>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</si>
  <si>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</si>
  <si>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</si>
  <si>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</si>
  <si>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</si>
  <si>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</si>
  <si>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</si>
  <si>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</si>
  <si>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</si>
  <si>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</si>
  <si>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</si>
  <si>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</si>
  <si>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</si>
  <si>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</si>
  <si>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</si>
  <si>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</si>
  <si>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</si>
  <si>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</si>
  <si>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</si>
  <si>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</si>
  <si>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</si>
  <si>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</si>
  <si>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</si>
  <si>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</si>
  <si>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</si>
  <si>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</si>
  <si>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</si>
  <si>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</si>
  <si>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</si>
  <si>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</si>
  <si>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</si>
  <si>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</si>
  <si>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</si>
  <si>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</si>
  <si>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</si>
  <si>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</si>
  <si>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</si>
  <si>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</si>
  <si>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</si>
  <si>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</si>
  <si>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</si>
  <si>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</si>
  <si>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</si>
  <si>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</si>
  <si>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</si>
  <si>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</si>
  <si>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</si>
  <si>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</si>
  <si>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</si>
  <si>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</si>
  <si>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</si>
  <si>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</si>
  <si>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</si>
  <si>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</si>
  <si>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</si>
  <si>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</si>
  <si>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</si>
  <si>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</si>
  <si>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</si>
  <si>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</si>
  <si>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</si>
  <si>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</si>
  <si>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</si>
  <si>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</si>
  <si>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</si>
  <si>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</si>
  <si>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</si>
  <si>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</si>
  <si>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</si>
  <si>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</si>
  <si>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</si>
  <si>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</si>
  <si>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</si>
  <si>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</si>
  <si>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</si>
  <si>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</si>
  <si>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</si>
  <si>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</si>
  <si>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</si>
  <si>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</si>
  <si>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</si>
  <si>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</si>
  <si>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</si>
  <si>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</si>
  <si>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</si>
  <si>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</si>
  <si>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</si>
  <si>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</si>
  <si>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</si>
  <si>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</si>
  <si>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</si>
  <si>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</si>
  <si>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</si>
  <si>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</si>
  <si>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</si>
  <si>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</si>
  <si>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</si>
  <si>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</si>
  <si>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</si>
  <si>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</si>
  <si>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</si>
  <si>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</si>
  <si>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</si>
  <si>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</si>
  <si>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</si>
  <si>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</si>
  <si>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</si>
  <si>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</si>
  <si>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</si>
  <si>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</si>
  <si>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</si>
  <si>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</si>
  <si>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</si>
  <si>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</si>
  <si>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</si>
  <si>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</si>
  <si>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</si>
  <si>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</si>
  <si>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</si>
  <si>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</si>
  <si>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</si>
  <si>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</si>
  <si>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</si>
  <si>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</si>
  <si>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</si>
  <si>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</si>
  <si>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</si>
  <si>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</si>
  <si>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</si>
  <si>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</si>
  <si>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</si>
  <si>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</si>
  <si>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</si>
  <si>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</si>
  <si>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</si>
  <si>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</si>
  <si>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</si>
  <si>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</si>
  <si>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</si>
  <si>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</si>
  <si>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</si>
  <si>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</si>
  <si>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</si>
  <si>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</si>
  <si>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</si>
  <si>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</si>
  <si>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</si>
  <si>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</si>
  <si>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</si>
  <si>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</si>
  <si>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</si>
  <si>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</si>
  <si>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</si>
  <si>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</si>
  <si>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</si>
  <si>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</si>
  <si>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</si>
  <si>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</si>
  <si>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</si>
  <si>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</si>
  <si>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</si>
  <si>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</si>
  <si>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</si>
  <si>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</si>
  <si>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</si>
  <si>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</si>
  <si>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</si>
  <si>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</si>
  <si>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</si>
  <si>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</si>
  <si>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</si>
  <si>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</si>
  <si>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</si>
  <si>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</si>
  <si>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</si>
  <si>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</si>
  <si>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</si>
  <si>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</si>
  <si>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</si>
  <si>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</si>
  <si>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</si>
  <si>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</si>
  <si>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</si>
  <si>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</si>
  <si>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</si>
  <si>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</si>
  <si>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</si>
  <si>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</si>
  <si>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</si>
  <si>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</si>
  <si>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</si>
  <si>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</si>
  <si>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</si>
  <si>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</si>
  <si>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</si>
  <si>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</si>
  <si>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</si>
  <si>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</si>
  <si>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</si>
  <si>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</si>
  <si>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</si>
  <si>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</si>
  <si>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</si>
  <si>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</si>
  <si>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</si>
  <si>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</si>
  <si>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</si>
  <si>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</si>
  <si>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</si>
  <si>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</si>
  <si>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</si>
  <si>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</si>
  <si>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</si>
  <si>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</si>
  <si>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</si>
  <si>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</si>
  <si>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</si>
  <si>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</si>
  <si>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</si>
  <si>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</si>
  <si>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</si>
  <si>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</si>
  <si>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</si>
  <si>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</si>
  <si>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</si>
  <si>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</si>
  <si>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</si>
  <si>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</si>
  <si>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</si>
  <si>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</si>
  <si>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</si>
  <si>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</si>
  <si>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</si>
  <si>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</si>
  <si>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</si>
  <si>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</si>
  <si>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</si>
  <si>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</si>
  <si>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</si>
  <si>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</si>
  <si>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</si>
  <si>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</si>
  <si>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</si>
  <si>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</si>
  <si>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</si>
  <si>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</si>
  <si>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</si>
  <si>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</si>
  <si>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</si>
  <si>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</si>
  <si>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</si>
  <si>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</si>
  <si>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</si>
  <si>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</si>
  <si>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</si>
  <si>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</si>
  <si>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</si>
  <si>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</si>
  <si>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</si>
  <si>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</si>
  <si>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</si>
  <si>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</si>
  <si>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</si>
  <si>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</si>
  <si>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</si>
  <si>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</si>
  <si>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</si>
  <si>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</si>
  <si>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</si>
  <si>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</si>
  <si>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</si>
  <si>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</si>
  <si>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</si>
  <si>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</si>
  <si>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</si>
  <si>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</si>
  <si>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</si>
  <si>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</si>
  <si>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</si>
  <si>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</si>
  <si>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</si>
  <si>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</si>
  <si>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</si>
  <si>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</si>
  <si>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</si>
  <si>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</si>
  <si>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</si>
  <si>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</si>
  <si>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</si>
  <si>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</si>
  <si>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</si>
  <si>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</si>
  <si>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</si>
  <si>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</si>
  <si>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</si>
  <si>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</si>
  <si>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</si>
  <si>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</si>
  <si>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</si>
  <si>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</si>
  <si>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</si>
  <si>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</si>
  <si>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</si>
  <si>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</si>
  <si>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</si>
  <si>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</si>
  <si>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</si>
  <si>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</si>
  <si>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</si>
  <si>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</si>
  <si>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</si>
  <si>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</si>
  <si>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</si>
  <si>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</si>
  <si>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</si>
  <si>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</si>
  <si>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</si>
  <si>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</si>
  <si>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</si>
  <si>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</si>
  <si>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</si>
  <si>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</si>
  <si>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</si>
  <si>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</si>
  <si>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</si>
  <si>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</si>
  <si>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</si>
  <si>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</si>
  <si>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</si>
  <si>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</si>
  <si>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</si>
  <si>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</si>
  <si>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</si>
  <si>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</si>
  <si>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</si>
  <si>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</si>
  <si>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</si>
  <si>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</si>
  <si>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</si>
  <si>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</si>
  <si>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</si>
  <si>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</si>
  <si>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</si>
  <si>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</si>
  <si>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</si>
  <si>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</si>
  <si>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</si>
  <si>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</si>
  <si>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</si>
  <si>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</si>
  <si>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</si>
  <si>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</si>
  <si>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</si>
  <si>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</si>
  <si>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</si>
  <si>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</si>
  <si>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</si>
  <si>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</si>
  <si>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</si>
  <si>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</si>
  <si>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</si>
  <si>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</si>
  <si>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</si>
  <si>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</si>
  <si>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</si>
  <si>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</si>
  <si>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</si>
  <si>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</si>
  <si>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</si>
  <si>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</si>
  <si>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</si>
  <si>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</si>
  <si>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</si>
  <si>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</si>
  <si>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</si>
  <si>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</si>
  <si>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</si>
  <si>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</si>
  <si>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</si>
  <si>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</si>
  <si>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</si>
  <si>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</si>
  <si>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</si>
  <si>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</si>
  <si>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</si>
  <si>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</si>
  <si>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</si>
  <si>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</si>
  <si>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</si>
  <si>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</si>
  <si>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</si>
  <si>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</si>
  <si>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</si>
  <si>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</si>
  <si>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</si>
  <si>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</si>
  <si>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</si>
  <si>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</si>
  <si>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</si>
  <si>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</si>
  <si>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</si>
  <si>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</si>
  <si>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</si>
  <si>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</si>
  <si>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</si>
  <si>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</si>
  <si>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</si>
  <si>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</si>
  <si>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</si>
  <si>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</si>
  <si>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</si>
  <si>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</si>
  <si>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</si>
  <si>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</si>
  <si>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</si>
  <si>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</si>
  <si>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</si>
  <si>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</si>
  <si>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</si>
  <si>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</si>
  <si>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</si>
  <si>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</si>
  <si>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</si>
  <si>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</si>
  <si>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</si>
  <si>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</si>
  <si>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</si>
  <si>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</si>
  <si>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</si>
  <si>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</si>
  <si>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</si>
  <si>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</si>
  <si>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</si>
  <si>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</si>
  <si>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</si>
  <si>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</si>
  <si>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</si>
  <si>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</si>
  <si>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</si>
  <si>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</si>
  <si>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</si>
  <si>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</si>
  <si>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</si>
  <si>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</si>
  <si>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</si>
  <si>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</si>
  <si>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</si>
  <si>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</si>
  <si>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</si>
  <si>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</si>
  <si>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</si>
  <si>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</si>
  <si>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</si>
  <si>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</si>
  <si>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</si>
  <si>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</si>
  <si>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</si>
  <si>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</si>
  <si>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</si>
  <si>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</si>
  <si>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</si>
  <si>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</si>
  <si>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</si>
  <si>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</si>
  <si>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</si>
  <si>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</si>
  <si>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</si>
  <si>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</si>
  <si>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</si>
  <si>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</si>
  <si>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</si>
  <si>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</si>
  <si>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</si>
  <si>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</si>
  <si>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</si>
  <si>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</si>
  <si>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</si>
  <si>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</si>
  <si>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</si>
  <si>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</si>
  <si>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</si>
  <si>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</si>
  <si>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</si>
  <si>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</si>
  <si>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</si>
  <si>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</si>
  <si>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</si>
  <si>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</si>
  <si>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</si>
  <si>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</si>
  <si>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</si>
  <si>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</si>
  <si>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</si>
  <si>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</si>
  <si>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</si>
  <si>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</si>
  <si>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</si>
  <si>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</si>
  <si>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</si>
  <si>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</si>
  <si>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</si>
  <si>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</si>
  <si>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</si>
  <si>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</si>
  <si>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</si>
  <si>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</si>
  <si>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</si>
  <si>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</si>
  <si>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</si>
  <si>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</si>
  <si>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</si>
  <si>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</si>
  <si>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</si>
  <si>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</si>
  <si>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</si>
  <si>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</si>
  <si>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</si>
  <si>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</si>
  <si>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</si>
  <si>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</si>
  <si>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</si>
  <si>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</si>
  <si>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</si>
  <si>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</si>
  <si>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</si>
  <si>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</si>
  <si>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</si>
  <si>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</si>
  <si>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</si>
  <si>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</si>
  <si>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</si>
  <si>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</si>
  <si>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</si>
  <si>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</si>
  <si>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</si>
  <si>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</si>
  <si>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</si>
  <si>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</si>
  <si>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</si>
  <si>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</si>
  <si>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</si>
  <si>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</si>
  <si>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</si>
  <si>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</si>
  <si>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</si>
  <si>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</si>
  <si>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</si>
  <si>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</si>
  <si>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</si>
  <si>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</si>
  <si>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</si>
  <si>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</si>
  <si>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</si>
  <si>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</si>
  <si>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</si>
  <si>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</si>
  <si>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</si>
  <si>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</si>
  <si>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</si>
  <si>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</si>
  <si>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</si>
  <si>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</si>
  <si>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</si>
  <si>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</si>
  <si>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</si>
  <si>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</si>
  <si>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</si>
  <si>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</si>
  <si>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</si>
  <si>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</si>
  <si>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</si>
  <si>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</si>
  <si>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</si>
  <si>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</si>
  <si>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</si>
  <si>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</si>
  <si>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</si>
  <si>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</si>
  <si>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</si>
  <si>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</si>
  <si>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</si>
  <si>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</si>
  <si>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</si>
  <si>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</si>
  <si>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</si>
  <si>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</si>
  <si>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</si>
  <si>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</si>
  <si>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</si>
  <si>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</si>
  <si>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</si>
  <si>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</si>
  <si>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</si>
  <si>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</si>
  <si>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</si>
  <si>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</si>
  <si>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</si>
  <si>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</si>
  <si>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</si>
  <si>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</si>
  <si>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</si>
  <si>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</si>
  <si>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</si>
  <si>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</si>
  <si>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</si>
  <si>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</si>
  <si>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</si>
  <si>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</si>
  <si>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</si>
  <si>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</si>
  <si>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</si>
  <si>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</si>
  <si>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</si>
  <si>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</si>
  <si>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</si>
  <si>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</si>
  <si>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</si>
  <si>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</si>
  <si>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</si>
  <si>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</si>
  <si>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</si>
  <si>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</si>
  <si>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</si>
  <si>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</si>
  <si>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</si>
  <si>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</si>
  <si>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</si>
  <si>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</si>
  <si>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</si>
  <si>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</si>
  <si>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</si>
  <si>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</si>
  <si>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</si>
  <si>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</si>
  <si>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</si>
  <si>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</si>
  <si>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</si>
  <si>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</si>
  <si>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</si>
  <si>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</si>
  <si>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</si>
  <si>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</si>
  <si>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</si>
  <si>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</si>
  <si>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</si>
  <si>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</si>
  <si>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</si>
  <si>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</si>
  <si>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</si>
  <si>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</si>
  <si>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</si>
  <si>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</si>
  <si>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</si>
  <si>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</si>
  <si>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</si>
  <si>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</si>
  <si>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</si>
  <si>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</si>
  <si>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</si>
  <si>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</si>
  <si>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</si>
  <si>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</si>
  <si>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</si>
  <si>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</si>
  <si>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</si>
  <si>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</si>
  <si>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</si>
  <si>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</si>
  <si>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</si>
  <si>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</si>
  <si>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</si>
  <si>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</si>
  <si>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</si>
  <si>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</si>
  <si>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</si>
  <si>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</si>
  <si>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</si>
  <si>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</si>
  <si>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</si>
  <si>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</si>
  <si>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</si>
  <si>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</si>
  <si>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</si>
  <si>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</si>
  <si>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</si>
  <si>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</si>
  <si>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</si>
  <si>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</si>
  <si>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</si>
  <si>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</si>
  <si>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</si>
  <si>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</si>
  <si>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</si>
  <si>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</si>
  <si>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</si>
  <si>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</si>
  <si>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</si>
  <si>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</si>
  <si>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</si>
  <si>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</si>
  <si>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</si>
  <si>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</si>
  <si>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</si>
  <si>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</si>
  <si>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</si>
  <si>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</si>
  <si>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</si>
  <si>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</si>
  <si>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</si>
  <si>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</si>
  <si>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</si>
  <si>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</si>
  <si>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</si>
  <si>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</si>
  <si>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</si>
  <si>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</si>
  <si>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</si>
  <si>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</si>
  <si>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</si>
  <si>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</si>
  <si>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</si>
  <si>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</si>
  <si>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</si>
  <si>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</si>
  <si>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</si>
  <si>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</si>
  <si>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</si>
  <si>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</si>
  <si>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</si>
  <si>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</si>
  <si>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</si>
  <si>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</si>
  <si>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</si>
  <si>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</si>
  <si>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</si>
  <si>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</si>
  <si>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</si>
  <si>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</si>
  <si>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</si>
  <si>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</si>
  <si>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</si>
  <si>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</si>
  <si>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</si>
  <si>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</si>
  <si>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</si>
  <si>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</si>
  <si>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</si>
  <si>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</si>
  <si>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</si>
  <si>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</si>
  <si>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</si>
  <si>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</si>
  <si>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</si>
  <si>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</si>
  <si>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</si>
  <si>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</si>
  <si>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</si>
  <si>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</si>
  <si>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</si>
  <si>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</si>
  <si>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</si>
  <si>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</si>
  <si>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</si>
  <si>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</si>
  <si>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</si>
  <si>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</si>
  <si>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</si>
  <si>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</si>
  <si>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</si>
  <si>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</si>
  <si>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</si>
  <si>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</si>
  <si>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</si>
  <si>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</si>
  <si>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</si>
  <si>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</si>
  <si>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</si>
  <si>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</si>
  <si>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</si>
  <si>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</si>
  <si>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</si>
  <si>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</si>
  <si>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</si>
  <si>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</si>
  <si>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</si>
  <si>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</si>
  <si>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</si>
  <si>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</si>
  <si>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</si>
  <si>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</si>
  <si>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</si>
  <si>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</si>
  <si>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</si>
  <si>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</si>
  <si>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</si>
  <si>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</si>
  <si>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</si>
  <si>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</si>
  <si>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</si>
  <si>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</si>
  <si>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</si>
  <si>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</si>
  <si>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</si>
  <si>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</si>
  <si>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</si>
  <si>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</si>
  <si>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</si>
  <si>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</si>
  <si>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</si>
  <si>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</si>
  <si>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</si>
  <si>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</si>
  <si>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</si>
  <si>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</si>
  <si>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</si>
  <si>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</si>
  <si>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</si>
  <si>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</si>
  <si>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</si>
  <si>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</si>
  <si>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</si>
  <si>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</si>
  <si>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</si>
  <si>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</si>
  <si>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</si>
  <si>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</si>
  <si>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</si>
  <si>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</si>
  <si>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</si>
  <si>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</si>
  <si>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</si>
  <si>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</si>
  <si>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</si>
  <si>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</si>
  <si>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</si>
  <si>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</si>
  <si>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</si>
  <si>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</si>
  <si>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</si>
  <si>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</si>
  <si>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</si>
  <si>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</si>
  <si>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</si>
  <si>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</si>
  <si>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</si>
  <si>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</si>
  <si>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</si>
  <si>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</si>
  <si>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</si>
  <si>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</si>
  <si>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</si>
  <si>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</si>
  <si>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</si>
  <si>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</si>
  <si>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</si>
  <si>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</si>
  <si>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</si>
  <si>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</si>
  <si>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</si>
  <si>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</si>
  <si>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</si>
  <si>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</si>
  <si>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</si>
  <si>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</si>
  <si>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</si>
  <si>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</si>
  <si>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</si>
  <si>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</si>
  <si>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</si>
  <si>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</si>
  <si>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</si>
  <si>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</si>
  <si>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</si>
  <si>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</si>
  <si>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</si>
  <si>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</si>
  <si>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</si>
  <si>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</si>
  <si>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</si>
  <si>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</si>
  <si>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</si>
  <si>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</si>
  <si>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</si>
  <si>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</si>
  <si>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</si>
  <si>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</si>
  <si>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</si>
  <si>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</si>
  <si>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</si>
  <si>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</si>
  <si>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</si>
  <si>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</si>
  <si>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</si>
  <si>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</si>
  <si>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</si>
  <si>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</si>
  <si>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</si>
  <si>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</si>
  <si>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</si>
  <si>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</si>
  <si>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</si>
  <si>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</si>
  <si>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</si>
  <si>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</si>
  <si>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</si>
  <si>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</si>
  <si>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</si>
  <si>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</si>
  <si>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</si>
  <si>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</si>
  <si>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</si>
  <si>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</si>
  <si>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</si>
  <si>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</si>
  <si>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</si>
  <si>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</si>
  <si>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</si>
  <si>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</si>
  <si>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</si>
  <si>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</si>
  <si>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</si>
  <si>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</si>
  <si>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</si>
  <si>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</si>
  <si>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</si>
  <si>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</si>
  <si>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</si>
  <si>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</si>
  <si>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</si>
  <si>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</si>
  <si>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</si>
  <si>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</si>
  <si>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</si>
  <si>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</si>
  <si>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</si>
  <si>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</si>
  <si>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</si>
  <si>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</si>
  <si>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</si>
  <si>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</si>
  <si>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</si>
  <si>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</si>
  <si>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</si>
  <si>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</si>
  <si>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</si>
  <si>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</si>
  <si>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</si>
  <si>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</si>
  <si>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</si>
  <si>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</si>
  <si>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</si>
  <si>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</si>
  <si>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</si>
  <si>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</si>
  <si>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</si>
  <si>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</si>
  <si>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</si>
  <si>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</si>
  <si>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</si>
  <si>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</si>
  <si>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</si>
  <si>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</si>
  <si>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</si>
  <si>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</si>
  <si>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</si>
  <si>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</si>
  <si>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</si>
  <si>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</si>
  <si>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</si>
  <si>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</si>
  <si>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</si>
  <si>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</si>
  <si>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</si>
  <si>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</si>
  <si>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</si>
  <si>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</si>
  <si>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</si>
  <si>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</si>
  <si>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</si>
  <si>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</si>
  <si>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</si>
  <si>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</si>
  <si>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</si>
  <si>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</si>
  <si>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</si>
  <si>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</si>
  <si>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</si>
  <si>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</si>
  <si>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</si>
  <si>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</si>
  <si>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</si>
  <si>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</si>
  <si>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</si>
  <si>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</si>
  <si>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</si>
  <si>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</si>
  <si>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</si>
  <si>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</si>
  <si>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</si>
  <si>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</si>
  <si>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</si>
  <si>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</si>
  <si>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</si>
  <si>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</si>
  <si>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</si>
  <si>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</si>
  <si>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</si>
  <si>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</si>
  <si>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</si>
  <si>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</si>
  <si>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</si>
  <si>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</si>
  <si>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</si>
  <si>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</si>
  <si>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</si>
  <si>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</si>
  <si>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</si>
  <si>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</si>
  <si>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</si>
  <si>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</si>
  <si>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</si>
  <si>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</si>
  <si>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</si>
  <si>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</si>
  <si>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</si>
  <si>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</si>
  <si>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</si>
  <si>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</si>
  <si>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</si>
  <si>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</si>
  <si>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</si>
  <si>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</si>
  <si>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</si>
  <si>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</si>
  <si>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</si>
  <si>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</si>
  <si>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</si>
  <si>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</si>
  <si>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</si>
  <si>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</si>
  <si>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</si>
  <si>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</si>
  <si>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</si>
  <si>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</si>
  <si>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</si>
  <si>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</si>
  <si>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</si>
  <si>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</si>
  <si>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</si>
  <si>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</si>
  <si>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</si>
  <si>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</si>
  <si>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</si>
  <si>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</si>
  <si>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</si>
  <si>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</si>
  <si>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</si>
  <si>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</si>
  <si>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</si>
  <si>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</si>
  <si>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</si>
  <si>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</si>
  <si>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</si>
  <si>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</si>
  <si>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</si>
  <si>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</si>
  <si>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</si>
  <si>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</si>
  <si>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</si>
  <si>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</si>
  <si>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</si>
  <si>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</si>
  <si>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</si>
  <si>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</si>
  <si>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</si>
  <si>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</si>
  <si>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</si>
  <si>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</si>
  <si>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</si>
  <si>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</si>
  <si>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</si>
  <si>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</si>
  <si>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</si>
  <si>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</si>
  <si>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</si>
  <si>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</si>
  <si>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</si>
  <si>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</si>
  <si>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</si>
  <si>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</si>
  <si>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</si>
  <si>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</si>
  <si>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</si>
  <si>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</si>
  <si>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</si>
  <si>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</si>
  <si>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</si>
  <si>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</si>
  <si>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</si>
  <si>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</si>
  <si>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</si>
  <si>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</si>
  <si>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</si>
  <si>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</si>
  <si>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</si>
  <si>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</si>
  <si>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</si>
  <si>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</si>
  <si>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</si>
  <si>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</si>
  <si>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</si>
  <si>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</si>
  <si>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</si>
  <si>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</si>
  <si>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</si>
  <si>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</si>
  <si>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</si>
  <si>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</si>
  <si>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</si>
  <si>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</si>
  <si>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</si>
  <si>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</si>
  <si>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</si>
  <si>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</si>
  <si>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</si>
  <si>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</si>
  <si>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</si>
  <si>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</si>
  <si>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</si>
  <si>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</si>
  <si>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</si>
  <si>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</si>
  <si>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</si>
  <si>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</si>
  <si>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</si>
  <si>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</si>
  <si>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</si>
  <si>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</si>
  <si>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</si>
  <si>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</si>
  <si>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</si>
  <si>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</si>
  <si>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</si>
  <si>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</si>
  <si>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</si>
  <si>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</si>
  <si>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</si>
  <si>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</si>
  <si>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</si>
  <si>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</si>
  <si>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</si>
  <si>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</si>
  <si>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</si>
  <si>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</si>
  <si>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</si>
  <si>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</si>
  <si>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</si>
  <si>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</si>
  <si>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</si>
  <si>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</si>
  <si>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</si>
  <si>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</si>
  <si>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</si>
  <si>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</si>
  <si>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</si>
  <si>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</si>
  <si>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</si>
  <si>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</si>
  <si>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</si>
  <si>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</si>
  <si>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</si>
  <si>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</si>
  <si>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</si>
  <si>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</si>
  <si>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</si>
  <si>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</si>
  <si>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</si>
  <si>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</si>
  <si>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</si>
  <si>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</si>
  <si>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</si>
  <si>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</si>
  <si>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</si>
  <si>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</si>
  <si>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</si>
  <si>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</si>
  <si>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</si>
  <si>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</si>
  <si>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</si>
  <si>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</si>
  <si>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</si>
  <si>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</si>
  <si>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</si>
  <si>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</si>
  <si>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</si>
  <si>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</si>
  <si>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</si>
  <si>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</si>
  <si>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</si>
  <si>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</si>
  <si>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</si>
  <si>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</si>
  <si>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</si>
  <si>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</si>
  <si>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</si>
  <si>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</si>
  <si>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</si>
  <si>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</si>
  <si>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</si>
  <si>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</si>
  <si>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</si>
  <si>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</si>
  <si>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</si>
  <si>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</si>
  <si>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</si>
  <si>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</si>
  <si>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</si>
  <si>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</si>
  <si>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</si>
  <si>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</si>
  <si>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</si>
  <si>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</si>
  <si>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</si>
  <si>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</si>
  <si>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</si>
  <si>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</si>
  <si>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</si>
  <si>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</si>
  <si>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</si>
  <si>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</si>
  <si>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</si>
  <si>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</si>
  <si>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</si>
  <si>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</si>
  <si>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</si>
  <si>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</si>
  <si>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</si>
  <si>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</si>
  <si>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</si>
  <si>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</si>
  <si>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</si>
  <si>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</si>
  <si>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</si>
  <si>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</si>
  <si>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</si>
  <si>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</si>
  <si>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</si>
  <si>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</si>
  <si>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</si>
  <si>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</si>
  <si>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</si>
  <si>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</si>
  <si>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</si>
  <si>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</si>
  <si>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</si>
  <si>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</si>
  <si>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</si>
  <si>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</si>
  <si>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</si>
  <si>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</si>
  <si>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</si>
  <si>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</si>
  <si>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</si>
  <si>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</si>
  <si>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</si>
  <si>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</si>
  <si>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</si>
  <si>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</si>
  <si>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</si>
  <si>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</si>
  <si>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</si>
  <si>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</si>
  <si>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</si>
  <si>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</si>
  <si>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</si>
  <si>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</si>
  <si>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</si>
  <si>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</si>
  <si>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</si>
  <si>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</si>
  <si>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</si>
  <si>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</si>
  <si>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</si>
  <si>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</si>
  <si>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</si>
  <si>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</si>
  <si>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</si>
  <si>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</si>
  <si>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</si>
  <si>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</si>
  <si>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</si>
  <si>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</si>
  <si>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</si>
  <si>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</si>
  <si>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</si>
  <si>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</si>
  <si>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</si>
  <si>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</si>
  <si>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</si>
  <si>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</si>
  <si>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</si>
  <si>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</si>
  <si>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</si>
  <si>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</si>
  <si>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</si>
  <si>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</si>
  <si>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</si>
  <si>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</si>
  <si>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</si>
  <si>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</si>
  <si>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</si>
  <si>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</si>
  <si>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</si>
  <si>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</si>
  <si>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</si>
  <si>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</si>
  <si>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</si>
  <si>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</si>
  <si>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</si>
  <si>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</si>
  <si>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</si>
  <si>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</si>
  <si>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</si>
  <si>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</si>
  <si>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</si>
  <si>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</si>
  <si>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</si>
  <si>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</si>
  <si>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</si>
  <si>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</si>
  <si>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</si>
  <si>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</si>
  <si>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</si>
  <si>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</si>
  <si>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</si>
  <si>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</si>
  <si>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</si>
  <si>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</si>
  <si>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</si>
  <si>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</si>
  <si>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</si>
  <si>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</si>
  <si>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</si>
  <si>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</si>
  <si>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</si>
  <si>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</si>
  <si>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</si>
  <si>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</si>
  <si>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</si>
  <si>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</si>
  <si>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</si>
  <si>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</si>
  <si>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</si>
  <si>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</si>
  <si>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</si>
  <si>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</si>
  <si>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</si>
  <si>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</si>
  <si>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</si>
  <si>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</si>
  <si>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</si>
  <si>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</si>
  <si>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</si>
  <si>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</si>
  <si>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</si>
  <si>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</si>
  <si>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</si>
  <si>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</si>
  <si>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</si>
  <si>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</si>
  <si>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</si>
  <si>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</si>
  <si>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</si>
  <si>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</si>
  <si>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</si>
  <si>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</si>
  <si>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</si>
  <si>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</si>
  <si>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</si>
  <si>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</si>
  <si>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</si>
  <si>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</si>
  <si>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</si>
  <si>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</si>
  <si>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</si>
  <si>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</si>
  <si>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</si>
  <si>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</si>
  <si>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</si>
  <si>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</si>
  <si>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</si>
  <si>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</si>
  <si>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</si>
  <si>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</si>
  <si>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</si>
  <si>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</si>
  <si>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</si>
  <si>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</si>
  <si>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</si>
  <si>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</si>
  <si>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</si>
  <si>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</si>
  <si>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</si>
  <si>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</si>
  <si>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</si>
  <si>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</si>
  <si>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</si>
  <si>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</si>
  <si>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</si>
  <si>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</si>
  <si>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</si>
  <si>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</si>
  <si>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</si>
  <si>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</si>
  <si>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</si>
  <si>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</si>
  <si>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</si>
  <si>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</si>
  <si>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</si>
  <si>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</si>
  <si>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</si>
  <si>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</si>
  <si>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</si>
  <si>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</si>
  <si>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</si>
  <si>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</si>
  <si>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</si>
  <si>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</si>
  <si>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</si>
  <si>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</si>
  <si>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</si>
  <si>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</si>
  <si>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</si>
  <si>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</si>
  <si>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</si>
  <si>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</si>
  <si>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</si>
  <si>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</si>
  <si>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</si>
  <si>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</si>
  <si>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</si>
  <si>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</si>
  <si>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</si>
  <si>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</si>
  <si>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</si>
  <si>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</si>
  <si>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</si>
  <si>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</si>
  <si>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</si>
  <si>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</si>
  <si>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</si>
  <si>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</si>
  <si>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</si>
  <si>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</si>
  <si>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</si>
  <si>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</si>
  <si>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</si>
  <si>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</si>
  <si>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</si>
  <si>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</si>
  <si>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</si>
  <si>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</si>
  <si>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</si>
  <si>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</si>
  <si>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</si>
  <si>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</si>
  <si>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</si>
  <si>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</si>
  <si>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</si>
  <si>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</si>
  <si>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</si>
  <si>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</si>
  <si>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</si>
  <si>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</si>
  <si>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</si>
  <si>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</si>
  <si>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</si>
  <si>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</si>
  <si>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</si>
  <si>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</si>
  <si>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</si>
  <si>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</si>
  <si>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</si>
  <si>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</si>
  <si>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</si>
  <si>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</si>
  <si>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</si>
  <si>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</si>
  <si>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</si>
  <si>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</si>
  <si>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</si>
  <si>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</si>
  <si>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</si>
  <si>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</si>
  <si>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</si>
  <si>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</si>
  <si>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</si>
  <si>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</si>
  <si>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</si>
  <si>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</si>
  <si>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</si>
  <si>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</si>
  <si>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</si>
  <si>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</si>
  <si>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</si>
  <si>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</si>
  <si>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</si>
  <si>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</si>
  <si>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</si>
  <si>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</si>
  <si>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</si>
  <si>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</si>
  <si>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</si>
  <si>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</si>
  <si>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</si>
  <si>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</si>
  <si>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</si>
  <si>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</si>
  <si>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</si>
  <si>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</si>
  <si>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</si>
  <si>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</si>
  <si>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</si>
  <si>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</si>
  <si>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</si>
  <si>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</si>
  <si>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</si>
  <si>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</si>
  <si>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</si>
  <si>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</si>
  <si>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</si>
  <si>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</si>
  <si>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</si>
  <si>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</si>
  <si>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</si>
  <si>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</si>
  <si>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</si>
  <si>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</si>
  <si>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</si>
  <si>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</si>
  <si>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</si>
  <si>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</si>
  <si>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</si>
  <si>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</si>
  <si>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</si>
  <si>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</si>
  <si>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</si>
  <si>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</si>
  <si>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</si>
  <si>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</si>
  <si>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</si>
  <si>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</si>
  <si>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</si>
  <si>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</si>
  <si>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</si>
  <si>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</si>
  <si>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</si>
  <si>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</si>
  <si>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</si>
  <si>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</si>
  <si>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</si>
  <si>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</si>
  <si>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</si>
  <si>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</si>
  <si>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</si>
  <si>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</si>
  <si>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</si>
  <si>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</si>
  <si>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</si>
  <si>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</si>
  <si>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</si>
  <si>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</si>
  <si>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</si>
  <si>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</si>
  <si>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</si>
  <si>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</si>
  <si>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</si>
  <si>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</si>
  <si>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</si>
  <si>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</si>
  <si>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</si>
  <si>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</si>
  <si>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</si>
  <si>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</si>
  <si>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</si>
  <si>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</si>
  <si>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</si>
  <si>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</si>
  <si>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</si>
  <si>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</si>
  <si>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</si>
  <si>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</si>
  <si>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</si>
  <si>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</si>
  <si>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</si>
  <si>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</si>
  <si>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</si>
  <si>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</si>
  <si>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</si>
  <si>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</si>
  <si>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</si>
  <si>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</si>
  <si>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</si>
  <si>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</si>
  <si>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</si>
  <si>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</si>
  <si>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</si>
  <si>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</si>
  <si>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</si>
  <si>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</si>
  <si>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</si>
  <si>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</si>
  <si>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</si>
  <si>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</si>
  <si>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</si>
  <si>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</si>
  <si>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</si>
  <si>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</si>
  <si>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</si>
  <si>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</si>
  <si>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</si>
  <si>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</si>
  <si>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</si>
  <si>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</si>
  <si>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</si>
  <si>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</si>
  <si>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</si>
  <si>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</si>
  <si>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</si>
  <si>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</si>
  <si>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</si>
  <si>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</si>
  <si>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</si>
  <si>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</si>
  <si>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</si>
  <si>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</si>
  <si>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</si>
  <si>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</si>
  <si>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</si>
  <si>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</si>
  <si>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</si>
  <si>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</si>
  <si>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</si>
  <si>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</si>
  <si>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</si>
  <si>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</si>
  <si>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</si>
  <si>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</si>
  <si>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</si>
  <si>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</si>
  <si>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</si>
  <si>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</si>
  <si>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</si>
  <si>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</si>
  <si>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</si>
  <si>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</si>
  <si>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</si>
  <si>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</si>
  <si>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</si>
  <si>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</si>
  <si>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</si>
  <si>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</si>
  <si>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</si>
  <si>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</si>
  <si>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</si>
  <si>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</si>
  <si>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</si>
  <si>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</si>
  <si>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</si>
  <si>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</si>
  <si>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</si>
  <si>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</si>
  <si>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</si>
  <si>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</si>
  <si>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</si>
  <si>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</si>
  <si>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</si>
  <si>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</si>
  <si>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</si>
  <si>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</si>
  <si>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</si>
  <si>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</si>
  <si>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</si>
  <si>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</si>
  <si>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</si>
  <si>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</si>
  <si>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</si>
  <si>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</si>
  <si>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</si>
  <si>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</si>
  <si>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</si>
  <si>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</si>
  <si>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</si>
  <si>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</si>
  <si>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</si>
  <si>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</si>
  <si>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</si>
  <si>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</si>
  <si>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</si>
  <si>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</si>
  <si>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</si>
  <si>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</si>
  <si>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</si>
  <si>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</si>
  <si>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</si>
  <si>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</si>
  <si>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</si>
  <si>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</si>
  <si>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</si>
  <si>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</si>
  <si>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</si>
  <si>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</si>
  <si>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</si>
  <si>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</si>
  <si>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</si>
  <si>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</si>
  <si>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</si>
  <si>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</si>
  <si>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</si>
  <si>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</si>
  <si>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</si>
  <si>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</si>
  <si>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</si>
  <si>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</si>
  <si>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</si>
  <si>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</si>
  <si>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</si>
  <si>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</si>
  <si>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</si>
  <si>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</si>
  <si>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</si>
  <si>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</si>
  <si>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</si>
  <si>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</si>
  <si>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</si>
  <si>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</si>
  <si>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</si>
  <si>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</si>
  <si>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</si>
  <si>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</si>
  <si>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</si>
  <si>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</si>
  <si>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</si>
  <si>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</si>
  <si>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</si>
  <si>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</si>
  <si>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</si>
  <si>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</si>
  <si>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</si>
  <si>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</si>
  <si>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</si>
  <si>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</si>
  <si>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</si>
  <si>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</si>
  <si>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</si>
  <si>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</si>
  <si>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</si>
  <si>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</si>
  <si>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</si>
  <si>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</si>
  <si>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</si>
  <si>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</si>
  <si>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</si>
  <si>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</si>
  <si>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</si>
  <si>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</si>
  <si>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</si>
  <si>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</si>
  <si>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</si>
  <si>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</si>
  <si>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</si>
  <si>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</si>
  <si>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</si>
  <si>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</si>
  <si>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</si>
  <si>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</si>
  <si>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</si>
  <si>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</si>
  <si>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</si>
  <si>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</si>
  <si>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</si>
  <si>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</si>
  <si>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</si>
  <si>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</si>
  <si>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</si>
  <si>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</si>
  <si>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</si>
  <si>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</si>
  <si>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</si>
  <si>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</si>
  <si>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</si>
  <si>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</si>
  <si>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</si>
  <si>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</si>
  <si>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</si>
  <si>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</si>
  <si>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</si>
  <si>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</si>
  <si>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</si>
  <si>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</si>
  <si>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</si>
  <si>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</si>
  <si>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</si>
  <si>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</si>
  <si>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</si>
  <si>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</si>
  <si>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</si>
  <si>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</si>
  <si>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</si>
  <si>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</si>
  <si>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</si>
  <si>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</si>
  <si>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</si>
  <si>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</si>
  <si>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</si>
  <si>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</si>
  <si>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</si>
  <si>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</si>
  <si>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</si>
  <si>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</si>
  <si>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</si>
  <si>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</si>
  <si>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</si>
  <si>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</si>
  <si>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</si>
  <si>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</si>
  <si>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</si>
  <si>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</si>
  <si>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</si>
  <si>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</si>
  <si>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</si>
  <si>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</si>
  <si>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</si>
  <si>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</si>
  <si>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</si>
  <si>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</si>
  <si>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</si>
  <si>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</si>
  <si>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</si>
  <si>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</si>
  <si>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</si>
  <si>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</si>
  <si>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</si>
  <si>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</si>
  <si>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</si>
  <si>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</si>
  <si>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</si>
  <si>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</si>
  <si>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</si>
  <si>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</si>
  <si>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</si>
  <si>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</si>
  <si>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</si>
  <si>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</si>
  <si>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</si>
  <si>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</si>
  <si>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</si>
  <si>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</si>
  <si>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</si>
  <si>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</si>
  <si>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</si>
  <si>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</si>
  <si>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</si>
  <si>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</si>
  <si>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</si>
  <si>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</si>
  <si>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</si>
  <si>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</si>
  <si>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</si>
  <si>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</si>
  <si>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</si>
  <si>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</si>
  <si>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</si>
  <si>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</si>
  <si>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</si>
  <si>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</si>
  <si>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</si>
  <si>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</si>
  <si>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</si>
  <si>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</si>
  <si>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</si>
  <si>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</si>
  <si>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</si>
  <si>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</si>
  <si>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</si>
  <si>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</si>
  <si>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</si>
  <si>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</si>
  <si>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</si>
  <si>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</si>
  <si>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</si>
  <si>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</si>
  <si>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</si>
  <si>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</si>
  <si>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</si>
  <si>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</si>
  <si>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</si>
  <si>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</si>
  <si>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</si>
  <si>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</si>
  <si>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</si>
  <si>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</si>
  <si>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</si>
  <si>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</si>
  <si>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</si>
  <si>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</si>
  <si>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</si>
  <si>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</si>
  <si>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</si>
  <si>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</si>
  <si>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</si>
  <si>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</si>
  <si>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</si>
  <si>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</si>
  <si>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</si>
  <si>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</si>
  <si>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</si>
  <si>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</si>
  <si>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</si>
  <si>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</si>
  <si>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</si>
  <si>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</si>
  <si>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</si>
  <si>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</si>
  <si>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</si>
  <si>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</si>
  <si>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</si>
  <si>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</si>
  <si>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</si>
  <si>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</si>
  <si>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</si>
  <si>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</si>
  <si>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</si>
  <si>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</si>
  <si>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</si>
  <si>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</si>
  <si>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</si>
  <si>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</si>
  <si>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</si>
  <si>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</si>
  <si>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</si>
  <si>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</si>
  <si>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</si>
  <si>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</si>
  <si>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</si>
  <si>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</si>
  <si>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</si>
  <si>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</si>
  <si>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</si>
  <si>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</si>
  <si>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</si>
  <si>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</si>
  <si>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</si>
  <si>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</si>
  <si>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</si>
  <si>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</si>
  <si>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</si>
  <si>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</si>
  <si>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</si>
  <si>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</si>
  <si>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</si>
  <si>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</si>
  <si>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</si>
  <si>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</si>
  <si>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</si>
  <si>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</si>
  <si>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</si>
  <si>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</si>
  <si>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</si>
  <si>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</si>
  <si>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</si>
  <si>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</si>
  <si>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</si>
  <si>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</si>
  <si>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</si>
  <si>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</si>
  <si>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</si>
  <si>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</si>
  <si>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</si>
  <si>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</si>
  <si>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</si>
  <si>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</si>
  <si>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</si>
  <si>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</si>
  <si>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</si>
  <si>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</si>
  <si>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</si>
  <si>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</si>
  <si>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</si>
  <si>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</si>
  <si>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</si>
  <si>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</si>
  <si>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</si>
  <si>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</si>
  <si>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</si>
  <si>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</si>
  <si>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</si>
  <si>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</si>
  <si>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</si>
  <si>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</si>
  <si>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</si>
  <si>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</si>
  <si>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</si>
  <si>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</si>
  <si>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</si>
  <si>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</si>
  <si>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</si>
  <si>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</si>
  <si>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</si>
  <si>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</si>
  <si>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</si>
  <si>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</si>
  <si>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</si>
  <si>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</si>
  <si>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</si>
  <si>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</si>
  <si>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</si>
  <si>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</si>
  <si>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</si>
  <si>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</si>
  <si>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</si>
  <si>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</si>
  <si>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</si>
  <si>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</si>
  <si>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</si>
  <si>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</si>
  <si>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</si>
  <si>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</si>
  <si>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</si>
  <si>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</si>
  <si>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</si>
  <si>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</si>
  <si>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</si>
  <si>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</si>
  <si>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</si>
  <si>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</si>
  <si>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</si>
  <si>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</si>
  <si>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</si>
  <si>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</si>
  <si>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</si>
  <si>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</si>
  <si>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</si>
  <si>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</si>
  <si>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</si>
  <si>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</si>
  <si>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</si>
  <si>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</si>
  <si>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</si>
  <si>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</si>
  <si>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</si>
  <si>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</si>
  <si>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</si>
  <si>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</si>
  <si>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</si>
  <si>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</si>
  <si>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</si>
  <si>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</si>
  <si>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</si>
  <si>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</si>
  <si>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</si>
  <si>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</si>
  <si>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</si>
  <si>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</si>
  <si>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</si>
  <si>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</si>
  <si>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</si>
  <si>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</si>
  <si>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</si>
  <si>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</si>
  <si>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</si>
  <si>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</si>
  <si>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</si>
  <si>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</si>
  <si>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</si>
  <si>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</si>
  <si>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</si>
  <si>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</si>
  <si>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</si>
  <si>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</si>
  <si>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</si>
  <si>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</si>
  <si>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</si>
  <si>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</si>
  <si>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</si>
  <si>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</si>
  <si>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</si>
  <si>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</si>
  <si>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</si>
  <si>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</si>
  <si>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</si>
  <si>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</si>
  <si>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</si>
  <si>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</si>
  <si>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</si>
  <si>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</si>
  <si>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</si>
  <si>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</si>
  <si>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</si>
  <si>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</si>
  <si>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</si>
  <si>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</si>
  <si>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</si>
  <si>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</si>
  <si>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</si>
  <si>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</si>
  <si>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</si>
  <si>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</si>
  <si>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</si>
  <si>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</si>
  <si>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</si>
  <si>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</si>
  <si>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</si>
  <si>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</si>
  <si>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</si>
  <si>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</si>
  <si>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</si>
  <si>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</si>
  <si>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</si>
  <si>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</si>
  <si>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</si>
  <si>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</si>
  <si>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</si>
  <si>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</si>
  <si>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</si>
  <si>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</si>
  <si>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</si>
  <si>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</si>
  <si>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</si>
  <si>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</si>
  <si>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</si>
  <si>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</si>
  <si>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</si>
  <si>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</si>
  <si>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</si>
  <si>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</si>
  <si>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</si>
  <si>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</si>
  <si>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</si>
  <si>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</si>
  <si>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</si>
  <si>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</si>
  <si>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</si>
  <si>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</si>
  <si>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</si>
  <si>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</si>
  <si>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</si>
  <si>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</si>
  <si>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</si>
  <si>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</si>
  <si>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</si>
  <si>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</si>
  <si>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</si>
  <si>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</si>
  <si>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</si>
  <si>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</si>
  <si>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</si>
  <si>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</si>
  <si>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</si>
  <si>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</si>
  <si>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</si>
  <si>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</si>
  <si>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</si>
  <si>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</si>
  <si>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</si>
  <si>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</si>
  <si>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</si>
  <si>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</si>
  <si>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</si>
  <si>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</si>
  <si>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</si>
  <si>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</si>
  <si>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</si>
  <si>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</si>
  <si>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</si>
  <si>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</si>
  <si>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</si>
  <si>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</si>
  <si>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</si>
  <si>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</si>
  <si>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</si>
  <si>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</si>
  <si>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</si>
  <si>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</si>
  <si>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</si>
  <si>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</si>
  <si>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</si>
  <si>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</si>
  <si>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</si>
  <si>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</si>
  <si>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</si>
  <si>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</si>
  <si>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</si>
  <si>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</si>
  <si>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</si>
  <si>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</si>
  <si>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</si>
  <si>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</si>
  <si>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</si>
  <si>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</si>
  <si>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</si>
  <si>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</si>
  <si>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</si>
  <si>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</si>
  <si>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</si>
  <si>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</si>
  <si>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</si>
  <si>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</si>
  <si>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</si>
  <si>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</si>
  <si>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</si>
  <si>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</si>
  <si>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</si>
  <si>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</si>
  <si>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</si>
  <si>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</si>
  <si>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</si>
  <si>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</si>
  <si>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</si>
  <si>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</si>
  <si>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</si>
  <si>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</si>
  <si>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</si>
  <si>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</si>
  <si>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</si>
  <si>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</si>
  <si>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</si>
  <si>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</si>
  <si>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</si>
  <si>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</si>
  <si>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</si>
  <si>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</si>
  <si>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</si>
  <si>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</si>
  <si>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</si>
  <si>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</si>
  <si>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</si>
  <si>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</si>
  <si>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</si>
  <si>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</si>
  <si>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</si>
  <si>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</si>
  <si>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</si>
  <si>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</si>
  <si>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</si>
  <si>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</si>
  <si>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</si>
  <si>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</si>
  <si>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</si>
  <si>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</si>
  <si>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</si>
  <si>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</si>
  <si>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</si>
  <si>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</si>
  <si>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</si>
  <si>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</si>
  <si>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</si>
  <si>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</si>
  <si>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</si>
  <si>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</si>
  <si>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</si>
  <si>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</si>
  <si>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</si>
  <si>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</si>
  <si>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</si>
  <si>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</si>
  <si>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</si>
  <si>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</si>
  <si>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</si>
  <si>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</si>
  <si>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</si>
  <si>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</si>
  <si>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</si>
  <si>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</si>
  <si>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</si>
  <si>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</si>
  <si>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</si>
  <si>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</si>
  <si>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</si>
  <si>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</si>
  <si>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</si>
  <si>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</si>
  <si>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</si>
  <si>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</si>
  <si>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</si>
  <si>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</si>
  <si>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</si>
  <si>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</si>
  <si>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</si>
  <si>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</si>
  <si>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</si>
  <si>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</si>
  <si>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</si>
  <si>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</si>
  <si>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</si>
  <si>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</si>
  <si>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</si>
  <si>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</si>
  <si>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</si>
  <si>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</si>
  <si>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</si>
  <si>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</si>
  <si>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</si>
  <si>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</si>
  <si>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</si>
  <si>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</si>
  <si>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</si>
  <si>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</si>
  <si>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</si>
  <si>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</si>
  <si>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</si>
  <si>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</si>
  <si>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</si>
  <si>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</si>
  <si>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</si>
  <si>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</si>
  <si>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</si>
  <si>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</si>
  <si>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</si>
  <si>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</si>
  <si>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</si>
  <si>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</si>
  <si>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</si>
  <si>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</si>
  <si>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</si>
  <si>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</si>
  <si>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</si>
  <si>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</si>
  <si>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</si>
  <si>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</si>
  <si>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</si>
  <si>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</si>
  <si>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</si>
  <si>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</si>
  <si>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</si>
  <si>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</si>
  <si>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</si>
  <si>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</si>
  <si>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</si>
  <si>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</si>
  <si>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</si>
  <si>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</si>
  <si>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</si>
  <si>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</si>
  <si>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</si>
  <si>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</si>
  <si>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</si>
  <si>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</si>
  <si>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</si>
  <si>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</si>
  <si>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</si>
  <si>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</si>
  <si>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</si>
  <si>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</si>
  <si>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</si>
  <si>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</si>
  <si>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</si>
  <si>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</si>
  <si>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</si>
  <si>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</si>
  <si>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</si>
  <si>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</si>
  <si>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</si>
  <si>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</si>
  <si>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</si>
  <si>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</si>
  <si>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</si>
  <si>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</si>
  <si>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</si>
  <si>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</si>
  <si>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</si>
  <si>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</si>
  <si>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</si>
  <si>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</si>
  <si>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</si>
  <si>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</si>
  <si>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</si>
  <si>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</si>
  <si>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</si>
  <si>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</si>
  <si>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</si>
  <si>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</si>
  <si>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</si>
  <si>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</si>
  <si>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</si>
  <si>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</si>
  <si>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</si>
  <si>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</si>
  <si>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</si>
  <si>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</si>
  <si>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</si>
  <si>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</si>
  <si>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</si>
  <si>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</si>
  <si>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</si>
  <si>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</si>
  <si>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</si>
  <si>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</si>
  <si>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</si>
  <si>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</si>
  <si>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</si>
  <si>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</si>
  <si>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</si>
  <si>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</si>
  <si>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</si>
  <si>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</si>
  <si>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</si>
  <si>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</si>
  <si>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</si>
  <si>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</si>
  <si>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</si>
  <si>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</si>
  <si>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</si>
  <si>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</si>
  <si>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</si>
  <si>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</si>
  <si>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</si>
  <si>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</si>
  <si>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</si>
  <si>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</si>
  <si>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</si>
  <si>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</si>
  <si>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</si>
  <si>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</si>
  <si>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</si>
  <si>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</si>
  <si>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</si>
  <si>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</si>
  <si>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</si>
  <si>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</si>
  <si>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</si>
  <si>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</si>
  <si>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</si>
  <si>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</si>
  <si>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</si>
  <si>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</si>
  <si>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</si>
  <si>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</si>
  <si>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</si>
  <si>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</si>
  <si>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</si>
  <si>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</si>
  <si>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</si>
  <si>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</si>
  <si>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</si>
  <si>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</si>
  <si>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</si>
  <si>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</si>
  <si>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</si>
  <si>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</si>
  <si>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</si>
  <si>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</si>
  <si>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</si>
  <si>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</si>
  <si>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</si>
  <si>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</si>
  <si>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</si>
  <si>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</si>
  <si>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</si>
  <si>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</si>
  <si>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</si>
  <si>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</si>
  <si>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</si>
  <si>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</si>
  <si>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</si>
  <si>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</si>
  <si>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</si>
  <si>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</si>
  <si>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</si>
  <si>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</si>
  <si>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</si>
  <si>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</si>
  <si>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</si>
  <si>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</si>
  <si>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</si>
  <si>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</si>
  <si>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</si>
  <si>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</si>
  <si>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</si>
  <si>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</si>
  <si>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</si>
  <si>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</si>
  <si>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</si>
  <si>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</si>
  <si>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</si>
  <si>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</si>
  <si>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</si>
  <si>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</si>
  <si>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</si>
  <si>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</si>
  <si>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</si>
  <si>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</si>
  <si>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</si>
  <si>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</si>
  <si>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</si>
  <si>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</si>
  <si>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</si>
  <si>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</si>
  <si>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</si>
  <si>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</si>
  <si>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</si>
  <si>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</si>
  <si>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</si>
  <si>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</si>
  <si>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</si>
  <si>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</si>
  <si>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</si>
  <si>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</si>
  <si>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</si>
  <si>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</si>
  <si>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</si>
  <si>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</si>
  <si>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</si>
  <si>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</si>
  <si>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</si>
  <si>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</si>
  <si>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</si>
  <si>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</si>
  <si>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</si>
  <si>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</si>
  <si>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</si>
  <si>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</si>
  <si>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</si>
  <si>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</si>
  <si>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</si>
  <si>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</si>
  <si>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</si>
  <si>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</si>
  <si>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</si>
  <si>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</si>
  <si>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</si>
  <si>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</si>
  <si>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</si>
  <si>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</si>
  <si>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</si>
  <si>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</si>
  <si>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</si>
  <si>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</si>
  <si>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</si>
  <si>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</si>
  <si>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</si>
  <si>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</si>
  <si>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</si>
  <si>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</si>
  <si>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</si>
  <si>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</si>
  <si>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</si>
  <si>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</si>
  <si>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</si>
  <si>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</si>
  <si>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</si>
  <si>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</si>
  <si>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</si>
  <si>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</si>
  <si>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</si>
  <si>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</si>
  <si>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</si>
  <si>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</si>
  <si>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</si>
  <si>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</si>
  <si>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</si>
  <si>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</si>
  <si>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</si>
  <si>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</si>
  <si>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</si>
  <si>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</si>
  <si>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</si>
  <si>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</si>
  <si>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</si>
  <si>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</si>
  <si>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</si>
  <si>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</si>
  <si>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</si>
  <si>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</si>
  <si>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</si>
  <si>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</si>
  <si>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</si>
  <si>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</si>
  <si>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</si>
  <si>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</si>
  <si>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</si>
  <si>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</si>
  <si>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</si>
  <si>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</si>
  <si>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</si>
  <si>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</si>
  <si>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</si>
  <si>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</si>
  <si>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</si>
  <si>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</si>
  <si>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</si>
  <si>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</si>
  <si>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</si>
  <si>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</si>
  <si>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</si>
  <si>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</si>
  <si>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</si>
  <si>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</si>
  <si>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</si>
  <si>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</si>
  <si>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</si>
  <si>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</si>
  <si>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</si>
  <si>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</si>
  <si>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</si>
  <si>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</si>
  <si>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</si>
  <si>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</si>
  <si>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</si>
  <si>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</si>
  <si>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</si>
  <si>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</si>
  <si>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</si>
  <si>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</si>
  <si>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</si>
  <si>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</si>
  <si>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</si>
  <si>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</si>
  <si>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</si>
  <si>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</si>
  <si>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</si>
  <si>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</si>
  <si>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</si>
  <si>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</si>
  <si>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</si>
  <si>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</si>
  <si>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</si>
  <si>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</si>
  <si>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</si>
  <si>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</si>
  <si>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</si>
  <si>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</si>
  <si>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</si>
  <si>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</si>
  <si>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</si>
  <si>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</si>
  <si>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</si>
  <si>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</si>
  <si>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</si>
  <si>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</si>
  <si>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</si>
  <si>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</si>
  <si>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</si>
  <si>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</si>
  <si>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</si>
  <si>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</si>
  <si>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</si>
  <si>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</si>
  <si>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</si>
  <si>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</si>
  <si>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</si>
  <si>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</si>
  <si>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</si>
  <si>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</si>
  <si>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</si>
  <si>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</si>
  <si>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</si>
  <si>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</si>
  <si>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</si>
  <si>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</si>
  <si>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</si>
  <si>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</si>
  <si>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</si>
  <si>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</si>
  <si>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</si>
  <si>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</si>
  <si>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</si>
  <si>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</si>
  <si>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</si>
  <si>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</si>
  <si>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</si>
  <si>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</si>
  <si>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</si>
  <si>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</si>
  <si>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</si>
  <si>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</si>
  <si>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</si>
  <si>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</si>
  <si>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</si>
  <si>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</si>
  <si>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</si>
  <si>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</si>
  <si>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</si>
  <si>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</si>
  <si>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</si>
  <si>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</si>
  <si>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</si>
  <si>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</si>
  <si>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</si>
  <si>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</si>
  <si>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</si>
  <si>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</si>
  <si>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</si>
  <si>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</si>
  <si>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</si>
  <si>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</si>
  <si>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</si>
  <si>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</si>
  <si>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</si>
  <si>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</si>
  <si>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</si>
  <si>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</si>
  <si>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</si>
  <si>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</si>
  <si>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</si>
  <si>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</si>
  <si>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</si>
  <si>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</si>
  <si>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</si>
  <si>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</si>
  <si>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</si>
  <si>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</si>
  <si>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</si>
  <si>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</si>
  <si>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</si>
  <si>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</si>
  <si>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</si>
  <si>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</si>
  <si>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</si>
  <si>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</si>
  <si>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</si>
  <si>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</si>
  <si>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</si>
  <si>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</si>
  <si>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</si>
  <si>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</si>
  <si>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</si>
  <si>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</si>
  <si>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</si>
  <si>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</si>
  <si>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</si>
  <si>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</si>
  <si>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</si>
  <si>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</si>
  <si>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</si>
  <si>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</si>
  <si>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</si>
  <si>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</si>
  <si>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</si>
  <si>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</si>
  <si>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</si>
  <si>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</si>
  <si>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</si>
  <si>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</si>
  <si>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</si>
  <si>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</si>
  <si>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</si>
  <si>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</si>
  <si>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</si>
  <si>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</si>
  <si>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</si>
  <si>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</si>
  <si>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</si>
  <si>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</si>
  <si>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</si>
  <si>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</si>
  <si>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</si>
  <si>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</si>
  <si>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</si>
  <si>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</si>
  <si>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</si>
  <si>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</si>
  <si>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</si>
  <si>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</si>
  <si>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</si>
  <si>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</si>
  <si>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</si>
  <si>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</si>
  <si>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</si>
  <si>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</si>
  <si>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</si>
  <si>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</si>
  <si>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</si>
  <si>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</si>
  <si>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</si>
  <si>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</si>
  <si>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</si>
  <si>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</si>
  <si>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</si>
  <si>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</si>
  <si>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</si>
  <si>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</si>
  <si>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</si>
  <si>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</si>
  <si>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</si>
  <si>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</si>
  <si>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</si>
  <si>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</si>
  <si>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</si>
  <si>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</si>
  <si>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</si>
  <si>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</si>
  <si>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</si>
  <si>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</si>
  <si>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</si>
  <si>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</si>
  <si>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</si>
  <si>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</si>
  <si>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</si>
  <si>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</si>
  <si>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</si>
  <si>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</si>
  <si>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</si>
  <si>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</si>
  <si>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</si>
  <si>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</si>
  <si>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</si>
  <si>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</si>
  <si>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</si>
  <si>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</si>
  <si>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</si>
  <si>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</si>
  <si>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</si>
  <si>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</si>
  <si>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</si>
  <si>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</si>
  <si>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</si>
  <si>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</si>
  <si>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</si>
  <si>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</si>
  <si>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</si>
  <si>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</si>
  <si>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</si>
  <si>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</si>
  <si>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</si>
  <si>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</si>
  <si>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</si>
  <si>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</si>
  <si>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</si>
  <si>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</si>
  <si>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</si>
  <si>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</si>
  <si>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</si>
  <si>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</si>
  <si>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</si>
  <si>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</si>
  <si>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</si>
  <si>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</si>
  <si>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</si>
  <si>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</si>
  <si>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</si>
  <si>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</si>
  <si>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</si>
  <si>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</si>
  <si>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</si>
  <si>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</si>
  <si>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</si>
  <si>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</si>
  <si>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</si>
  <si>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</si>
  <si>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</si>
  <si>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</si>
  <si>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</si>
  <si>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</si>
  <si>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</si>
  <si>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</si>
  <si>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</si>
  <si>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</si>
  <si>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</si>
  <si>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</si>
  <si>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</si>
  <si>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</si>
  <si>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</si>
  <si>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</si>
  <si>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</si>
  <si>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</si>
  <si>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</si>
  <si>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</si>
  <si>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</si>
  <si>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</si>
  <si>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</si>
  <si>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</si>
  <si>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</si>
  <si>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</si>
  <si>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</si>
  <si>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</si>
  <si>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</si>
  <si>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</si>
  <si>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</si>
  <si>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</si>
  <si>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</si>
  <si>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</si>
  <si>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</si>
  <si>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</si>
  <si>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</si>
  <si>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</si>
  <si>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</si>
  <si>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</si>
  <si>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</si>
  <si>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</si>
  <si>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</si>
  <si>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</si>
  <si>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</si>
  <si>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</si>
  <si>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</si>
  <si>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</si>
  <si>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</si>
  <si>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</si>
  <si>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</si>
  <si>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</si>
  <si>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</si>
  <si>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</si>
  <si>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</si>
  <si>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</si>
  <si>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</si>
  <si>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</si>
  <si>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</si>
  <si>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</si>
  <si>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</si>
  <si>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</si>
  <si>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</si>
  <si>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</si>
  <si>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</si>
  <si>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</si>
  <si>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</si>
  <si>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</si>
  <si>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</si>
  <si>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</si>
  <si>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</si>
  <si>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</si>
  <si>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</si>
  <si>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</si>
  <si>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</si>
  <si>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</si>
  <si>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</si>
  <si>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</si>
  <si>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</si>
  <si>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</si>
  <si>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</si>
  <si>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</si>
  <si>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</si>
  <si>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</si>
  <si>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</si>
  <si>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</si>
  <si>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</si>
  <si>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</si>
  <si>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</si>
  <si>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</si>
  <si>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</si>
  <si>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</si>
  <si>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</si>
  <si>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</si>
  <si>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</si>
  <si>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</si>
  <si>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</si>
  <si>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</si>
  <si>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</si>
  <si>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</si>
  <si>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</si>
  <si>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</si>
  <si>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</si>
  <si>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</si>
  <si>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</si>
  <si>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</si>
  <si>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</si>
  <si>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</si>
  <si>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</si>
  <si>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</si>
  <si>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</si>
  <si>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</si>
  <si>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</si>
  <si>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</si>
  <si>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</si>
  <si>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</si>
  <si>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</si>
  <si>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</si>
  <si>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</si>
  <si>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</si>
  <si>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</si>
  <si>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</si>
  <si>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</si>
  <si>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</si>
  <si>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</si>
  <si>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</si>
  <si>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</si>
  <si>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</si>
  <si>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</si>
  <si>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</si>
  <si>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</si>
  <si>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</si>
  <si>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</si>
  <si>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</si>
  <si>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</si>
  <si>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</si>
  <si>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</si>
  <si>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</si>
  <si>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</si>
  <si>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</si>
  <si>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</si>
  <si>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</si>
  <si>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</si>
  <si>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</si>
  <si>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</si>
  <si>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</si>
  <si>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</si>
  <si>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</si>
  <si>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</si>
  <si>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</si>
  <si>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</si>
  <si>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</si>
  <si>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</si>
  <si>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</si>
  <si>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</si>
  <si>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</si>
  <si>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</si>
  <si>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</si>
  <si>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</si>
  <si>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</si>
  <si>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</si>
  <si>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</si>
  <si>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</si>
  <si>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</si>
  <si>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</si>
  <si>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</si>
  <si>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</si>
  <si>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</si>
  <si>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</si>
  <si>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</si>
  <si>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</si>
  <si>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</si>
  <si>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</si>
  <si>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</si>
  <si>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</si>
  <si>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</si>
  <si>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</si>
  <si>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</si>
  <si>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</si>
  <si>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</si>
  <si>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</si>
  <si>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</si>
  <si>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</si>
  <si>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</si>
  <si>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</si>
  <si>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</si>
  <si>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</si>
  <si>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</si>
  <si>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</si>
  <si>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</si>
  <si>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</si>
  <si>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</si>
  <si>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</si>
  <si>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</si>
  <si>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</si>
  <si>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</si>
  <si>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</si>
  <si>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</si>
  <si>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</si>
  <si>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</si>
  <si>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</si>
  <si>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</si>
  <si>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</si>
  <si>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</si>
  <si>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</si>
  <si>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</si>
  <si>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</si>
  <si>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</si>
  <si>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</si>
  <si>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</si>
  <si>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</si>
  <si>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</si>
  <si>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</si>
  <si>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</si>
  <si>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</si>
  <si>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</si>
  <si>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</si>
  <si>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</si>
  <si>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</si>
  <si>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</si>
  <si>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</si>
  <si>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</si>
  <si>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</si>
  <si>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</si>
  <si>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</si>
  <si>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</si>
  <si>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</si>
  <si>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</si>
  <si>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</si>
  <si>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</si>
  <si>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</si>
  <si>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</si>
  <si>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</si>
  <si>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</si>
  <si>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</si>
  <si>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</si>
  <si>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</si>
  <si>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</si>
  <si>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</si>
  <si>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</si>
  <si>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</si>
  <si>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</si>
  <si>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</si>
  <si>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</si>
  <si>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</si>
  <si>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</si>
  <si>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</si>
  <si>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</si>
  <si>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</si>
  <si>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</si>
  <si>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</si>
  <si>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</si>
  <si>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</si>
  <si>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</si>
  <si>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</si>
  <si>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</si>
  <si>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</si>
  <si>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</si>
  <si>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</si>
  <si>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</si>
  <si>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</si>
  <si>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</si>
  <si>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</si>
  <si>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</si>
  <si>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</si>
  <si>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</si>
  <si>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</si>
  <si>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</si>
  <si>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</si>
  <si>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</si>
  <si>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</si>
  <si>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</si>
  <si>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</si>
  <si>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</si>
  <si>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</si>
  <si>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</si>
  <si>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</si>
  <si>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</si>
  <si>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</si>
  <si>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</si>
  <si>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</si>
  <si>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</si>
  <si>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</si>
  <si>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</si>
  <si>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</si>
  <si>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</si>
  <si>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</si>
  <si>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</si>
  <si>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</si>
  <si>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</si>
  <si>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</si>
  <si>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</si>
  <si>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</si>
  <si>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</si>
  <si>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</si>
  <si>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</si>
  <si>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</si>
  <si>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</si>
  <si>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</si>
  <si>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</si>
  <si>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</si>
  <si>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</si>
  <si>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</si>
  <si>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</si>
  <si>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</si>
  <si>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</si>
  <si>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</si>
  <si>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</si>
  <si>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</si>
  <si>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</si>
  <si>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</si>
  <si>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</si>
  <si>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</si>
  <si>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</si>
  <si>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</si>
  <si>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</si>
  <si>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</si>
  <si>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</si>
  <si>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</si>
  <si>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</si>
  <si>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</si>
  <si>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</si>
  <si>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</si>
  <si>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</si>
  <si>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</si>
  <si>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</si>
  <si>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</si>
  <si>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</si>
  <si>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</si>
  <si>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</si>
  <si>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</si>
  <si>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</si>
  <si>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</si>
  <si>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</si>
  <si>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</si>
  <si>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</si>
  <si>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</si>
  <si>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</si>
  <si>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</si>
  <si>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</si>
  <si>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</si>
  <si>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</si>
  <si>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</si>
  <si>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</si>
  <si>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</si>
  <si>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</si>
  <si>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</si>
  <si>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</si>
  <si>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</si>
  <si>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</si>
  <si>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</si>
  <si>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</si>
  <si>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</si>
  <si>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</si>
  <si>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</si>
  <si>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</si>
  <si>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</si>
  <si>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</si>
  <si>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</si>
  <si>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</si>
  <si>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</si>
  <si>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</si>
  <si>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</si>
  <si>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</si>
  <si>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</si>
  <si>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</si>
  <si>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</si>
  <si>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</si>
  <si>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</si>
  <si>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</si>
  <si>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</si>
  <si>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</si>
  <si>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</si>
  <si>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</si>
  <si>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</si>
  <si>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</si>
  <si>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</si>
  <si>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</si>
  <si>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</si>
  <si>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</si>
  <si>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</si>
  <si>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</si>
  <si>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</si>
  <si>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</si>
  <si>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</si>
  <si>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</si>
  <si>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</si>
  <si>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</si>
  <si>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</si>
  <si>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</si>
  <si>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</si>
  <si>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</si>
  <si>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</si>
  <si>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</si>
  <si>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</si>
  <si>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</si>
  <si>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</si>
  <si>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</si>
  <si>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</si>
  <si>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</si>
  <si>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</si>
  <si>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</si>
  <si>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</si>
  <si>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</si>
  <si>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</si>
  <si>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</si>
  <si>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</si>
  <si>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</si>
  <si>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</si>
  <si>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</si>
  <si>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</si>
  <si>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</si>
  <si>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</si>
  <si>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</si>
  <si>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</si>
  <si>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</si>
  <si>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</si>
  <si>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</si>
  <si>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</si>
  <si>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</si>
  <si>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</si>
  <si>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</si>
  <si>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</si>
  <si>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</si>
  <si>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</si>
  <si>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</si>
  <si>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</si>
  <si>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</si>
  <si>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</si>
  <si>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</si>
  <si>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</si>
  <si>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</si>
  <si>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</si>
  <si>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</si>
  <si>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</si>
  <si>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</si>
  <si>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</si>
  <si>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</si>
  <si>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</si>
  <si>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</si>
  <si>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</si>
  <si>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</si>
  <si>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</si>
  <si>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</si>
  <si>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</si>
  <si>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</si>
  <si>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</si>
  <si>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</si>
  <si>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</si>
  <si>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</si>
  <si>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</si>
  <si>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</si>
  <si>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</si>
  <si>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</si>
  <si>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</si>
  <si>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</si>
  <si>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</si>
  <si>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</si>
  <si>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</si>
  <si>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</si>
  <si>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</si>
  <si>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</si>
  <si>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</si>
  <si>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</si>
  <si>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</si>
  <si>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</si>
  <si>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</si>
  <si>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</si>
  <si>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</si>
  <si>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</si>
  <si>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</si>
  <si>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</si>
  <si>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</si>
  <si>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</si>
  <si>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</si>
  <si>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</si>
  <si>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</si>
  <si>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</si>
  <si>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</si>
  <si>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</si>
  <si>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</si>
  <si>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</si>
  <si>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</si>
  <si>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</si>
  <si>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</si>
  <si>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</si>
  <si>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</si>
  <si>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</si>
  <si>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</si>
  <si>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</si>
  <si>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</si>
  <si>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</si>
  <si>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</si>
  <si>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</si>
  <si>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</si>
  <si>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</si>
  <si>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</si>
  <si>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</si>
  <si>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</si>
  <si>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</si>
  <si>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</si>
  <si>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</si>
  <si>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</si>
  <si>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</si>
  <si>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</si>
  <si>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</si>
  <si>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</si>
  <si>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</si>
  <si>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</si>
  <si>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</si>
  <si>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</si>
  <si>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</si>
  <si>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</si>
  <si>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</si>
  <si>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</si>
  <si>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</si>
  <si>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</si>
  <si>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</si>
  <si>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</si>
  <si>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</si>
  <si>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</si>
  <si>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</si>
  <si>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</si>
  <si>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</si>
  <si>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</si>
  <si>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</si>
  <si>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</si>
  <si>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</si>
  <si>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</si>
  <si>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</si>
  <si>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</si>
  <si>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</si>
  <si>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</si>
  <si>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</si>
  <si>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</si>
  <si>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</si>
  <si>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</si>
  <si>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</si>
  <si>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</si>
  <si>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</si>
  <si>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</si>
  <si>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</si>
  <si>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</si>
  <si>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</si>
  <si>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</si>
  <si>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</si>
  <si>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</si>
  <si>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</si>
  <si>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</si>
  <si>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</si>
  <si>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</si>
  <si>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</si>
  <si>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</si>
  <si>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</si>
  <si>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</si>
  <si>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</si>
  <si>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</si>
  <si>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</si>
  <si>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</si>
  <si>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</si>
  <si>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</si>
  <si>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</si>
  <si>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</si>
  <si>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</si>
  <si>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</si>
  <si>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</si>
  <si>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</si>
  <si>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</si>
  <si>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</si>
  <si>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</si>
  <si>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</si>
  <si>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</si>
  <si>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</si>
  <si>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</si>
  <si>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</si>
  <si>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</si>
  <si>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</si>
  <si>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</si>
  <si>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</si>
  <si>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</si>
  <si>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</si>
  <si>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</si>
  <si>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</si>
  <si>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</si>
  <si>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</si>
  <si>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</si>
  <si>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</si>
  <si>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</si>
  <si>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</si>
  <si>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</si>
  <si>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</si>
  <si>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</si>
  <si>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</si>
  <si>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</si>
  <si>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</si>
  <si>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</si>
  <si>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</si>
  <si>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</si>
  <si>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</si>
  <si>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</si>
  <si>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</si>
  <si>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</si>
  <si>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</si>
  <si>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</si>
  <si>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</si>
  <si>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</si>
  <si>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</si>
  <si>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</si>
  <si>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</si>
  <si>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</si>
  <si>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</si>
  <si>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</si>
  <si>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</si>
  <si>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</si>
  <si>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</si>
  <si>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</si>
  <si>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</si>
  <si>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</si>
  <si>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</si>
  <si>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</si>
  <si>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</si>
  <si>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</si>
  <si>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</si>
  <si>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</si>
  <si>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</si>
  <si>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</si>
  <si>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</si>
  <si>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</si>
  <si>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</si>
  <si>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</si>
  <si>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</si>
  <si>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</si>
  <si>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</si>
  <si>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</si>
  <si>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</si>
  <si>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</si>
  <si>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</si>
  <si>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</si>
  <si>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</si>
  <si>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</si>
  <si>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</si>
  <si>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</si>
  <si>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</si>
  <si>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</si>
  <si>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</si>
  <si>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</si>
  <si>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</si>
  <si>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</si>
  <si>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</si>
  <si>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</si>
  <si>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</si>
  <si>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</si>
  <si>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</si>
  <si>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</si>
  <si>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</si>
  <si>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</si>
  <si>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</si>
  <si>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</si>
  <si>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</si>
  <si>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</si>
  <si>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</si>
  <si>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</si>
  <si>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</si>
  <si>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</si>
  <si>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</si>
  <si>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</si>
  <si>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</si>
  <si>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</si>
  <si>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</si>
  <si>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</si>
  <si>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</si>
  <si>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</si>
  <si>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</si>
  <si>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</si>
  <si>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</si>
  <si>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</si>
  <si>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</si>
  <si>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</si>
  <si>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</si>
  <si>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</si>
  <si>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</si>
  <si>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</si>
  <si>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</si>
  <si>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</si>
  <si>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</si>
  <si>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</si>
  <si>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</si>
  <si>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</si>
  <si>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</si>
  <si>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</si>
  <si>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</si>
  <si>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</si>
  <si>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</si>
  <si>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</si>
  <si>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</si>
  <si>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</si>
  <si>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</si>
  <si>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</si>
  <si>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</si>
  <si>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</si>
  <si>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</si>
  <si>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</si>
  <si>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</si>
  <si>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</si>
  <si>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</si>
  <si>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</si>
  <si>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</si>
  <si>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</si>
  <si>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</si>
  <si>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</si>
  <si>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</si>
  <si>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</si>
  <si>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</si>
  <si>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</si>
  <si>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</si>
  <si>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</si>
  <si>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</si>
  <si>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</si>
  <si>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</si>
  <si>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</si>
  <si>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</si>
  <si>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</si>
  <si>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</si>
  <si>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</si>
  <si>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</si>
  <si>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</si>
  <si>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</si>
  <si>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</si>
  <si>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</si>
  <si>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</si>
  <si>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</si>
  <si>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</si>
  <si>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</si>
  <si>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</si>
  <si>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</si>
  <si>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</si>
  <si>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</si>
  <si>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</si>
  <si>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</si>
  <si>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</si>
  <si>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</si>
  <si>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</si>
  <si>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</si>
  <si>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</si>
  <si>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</si>
  <si>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</si>
  <si>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</si>
  <si>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</si>
  <si>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</si>
  <si>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</si>
  <si>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</si>
  <si>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</si>
  <si>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</si>
  <si>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</si>
  <si>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</si>
  <si>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</si>
  <si>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</si>
  <si>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</si>
  <si>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</si>
  <si>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</si>
  <si>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</si>
  <si>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</si>
  <si>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</si>
  <si>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</si>
  <si>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</si>
  <si>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</si>
  <si>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</si>
  <si>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</si>
  <si>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</si>
  <si>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</si>
  <si>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</si>
  <si>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</si>
  <si>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</si>
  <si>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</si>
  <si>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</si>
  <si>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</si>
  <si>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</si>
  <si>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</si>
  <si>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</si>
  <si>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</si>
  <si>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</si>
  <si>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</si>
  <si>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</si>
  <si>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</si>
  <si>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</si>
  <si>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</si>
  <si>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</si>
  <si>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</si>
  <si>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</si>
  <si>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</si>
  <si>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</si>
  <si>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</si>
  <si>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</si>
  <si>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</si>
  <si>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</si>
  <si>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</si>
  <si>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</si>
  <si>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</si>
  <si>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</si>
  <si>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</si>
  <si>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</si>
  <si>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</si>
  <si>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</si>
  <si>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</si>
  <si>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</si>
  <si>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</si>
  <si>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</si>
  <si>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</si>
  <si>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</si>
  <si>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</si>
  <si>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</si>
  <si>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</si>
  <si>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</si>
  <si>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</si>
  <si>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</si>
  <si>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</si>
  <si>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</si>
  <si>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</si>
  <si>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</si>
  <si>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</si>
  <si>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</si>
  <si>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</si>
  <si>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</si>
  <si>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</si>
  <si>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</si>
  <si>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</si>
  <si>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</si>
  <si>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</si>
  <si>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</si>
  <si>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</si>
  <si>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</si>
  <si>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</si>
  <si>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</si>
  <si>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</si>
  <si>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</si>
  <si>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</si>
  <si>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</si>
  <si>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</si>
  <si>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</si>
  <si>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</si>
  <si>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</si>
  <si>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</si>
  <si>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</si>
  <si>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</si>
  <si>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</si>
  <si>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</si>
  <si>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</si>
  <si>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</si>
  <si>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</si>
  <si>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</si>
  <si>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</si>
  <si>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</si>
  <si>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</si>
  <si>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</si>
  <si>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</si>
  <si>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</si>
  <si>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</si>
  <si>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</si>
  <si>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</si>
  <si>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</si>
  <si>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</si>
  <si>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</si>
  <si>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</si>
  <si>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</si>
  <si>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</si>
  <si>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</si>
  <si>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</si>
  <si>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</si>
  <si>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</si>
  <si>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</si>
  <si>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</si>
  <si>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</si>
  <si>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</si>
  <si>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</si>
  <si>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</si>
  <si>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</si>
  <si>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</si>
  <si>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</si>
  <si>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</si>
  <si>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</si>
  <si>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</si>
  <si>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</si>
  <si>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</si>
  <si>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</si>
  <si>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</si>
  <si>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</si>
  <si>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</si>
  <si>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</si>
  <si>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</si>
  <si>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</si>
  <si>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</si>
  <si>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</si>
  <si>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</si>
  <si>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</si>
  <si>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</si>
  <si>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</si>
  <si>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</si>
  <si>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</si>
  <si>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</si>
  <si>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</si>
  <si>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</si>
  <si>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</si>
  <si>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</si>
  <si>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</si>
  <si>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</si>
  <si>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</si>
  <si>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</si>
  <si>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</si>
  <si>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</si>
  <si>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</si>
  <si>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</si>
  <si>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</si>
  <si>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</si>
  <si>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</si>
  <si>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</si>
  <si>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</si>
  <si>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</si>
  <si>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</si>
  <si>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</si>
  <si>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</si>
  <si>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</si>
  <si>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</si>
  <si>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</si>
  <si>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</si>
  <si>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</si>
  <si>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</si>
  <si>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</si>
  <si>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</si>
  <si>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</si>
  <si>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</si>
  <si>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</si>
  <si>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</si>
  <si>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</si>
  <si>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</si>
  <si>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</si>
  <si>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</si>
  <si>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</si>
  <si>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</si>
  <si>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</si>
  <si>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</si>
  <si>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</si>
  <si>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</si>
  <si>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</si>
  <si>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</si>
  <si>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</si>
  <si>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</si>
  <si>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</si>
  <si>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</si>
  <si>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</si>
  <si>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</si>
  <si>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</si>
  <si>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</si>
  <si>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</si>
  <si>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</si>
  <si>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</si>
  <si>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</si>
  <si>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</si>
  <si>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</si>
  <si>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</si>
  <si>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</si>
  <si>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</si>
  <si>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</si>
  <si>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</si>
  <si>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</si>
  <si>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</si>
  <si>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</si>
  <si>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</si>
  <si>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</si>
  <si>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</si>
  <si>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</si>
  <si>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</si>
  <si>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</si>
  <si>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</si>
  <si>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</si>
  <si>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</si>
  <si>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</si>
  <si>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</si>
  <si>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</si>
  <si>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</si>
  <si>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</si>
  <si>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</si>
  <si>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</si>
  <si>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</si>
  <si>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</si>
  <si>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</si>
  <si>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</si>
  <si>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</si>
  <si>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</si>
  <si>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</si>
  <si>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</si>
  <si>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</si>
  <si>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</si>
  <si>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</si>
  <si>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</si>
  <si>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</si>
  <si>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</si>
  <si>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</si>
  <si>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</si>
  <si>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</si>
  <si>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</si>
  <si>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</si>
  <si>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</si>
  <si>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</si>
  <si>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</si>
  <si>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</si>
  <si>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</si>
  <si>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</si>
  <si>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</si>
  <si>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</si>
  <si>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</si>
  <si>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</si>
  <si>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</si>
  <si>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</si>
  <si>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</si>
  <si>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</si>
  <si>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</si>
  <si>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</si>
  <si>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</si>
  <si>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</si>
  <si>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</si>
  <si>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</si>
  <si>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</si>
  <si>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</si>
  <si>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</si>
  <si>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</si>
  <si>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</si>
  <si>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</si>
  <si>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</si>
  <si>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</si>
  <si>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</si>
  <si>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</si>
  <si>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</si>
  <si>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</si>
  <si>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</si>
  <si>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</si>
  <si>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</si>
  <si>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</si>
  <si>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</si>
  <si>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</si>
  <si>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</si>
  <si>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</si>
  <si>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</si>
  <si>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</si>
  <si>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</si>
  <si>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</si>
  <si>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</si>
  <si>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</si>
  <si>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</si>
  <si>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</si>
  <si>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</si>
  <si>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</si>
  <si>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</si>
  <si>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</si>
  <si>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</si>
  <si>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</si>
  <si>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</si>
  <si>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</si>
  <si>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</si>
  <si>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</si>
  <si>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</si>
  <si>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</si>
  <si>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</si>
  <si>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</si>
  <si>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</si>
  <si>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</si>
  <si>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</si>
  <si>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</si>
  <si>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</si>
  <si>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</si>
  <si>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</si>
  <si>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</si>
  <si>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</si>
  <si>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</si>
  <si>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</si>
  <si>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</si>
  <si>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</si>
  <si>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</si>
  <si>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</si>
  <si>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</si>
  <si>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</si>
  <si>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</si>
  <si>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</si>
  <si>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</si>
  <si>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</si>
  <si>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</si>
  <si>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</si>
  <si>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</si>
  <si>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</si>
  <si>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</si>
  <si>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</si>
  <si>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</si>
  <si>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</si>
  <si>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</si>
  <si>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</si>
  <si>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</si>
  <si>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</si>
  <si>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</si>
  <si>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</si>
  <si>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</si>
  <si>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</si>
  <si>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</si>
  <si>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</si>
  <si>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</si>
  <si>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</si>
  <si>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</si>
  <si>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</si>
  <si>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</si>
  <si>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</si>
  <si>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</si>
  <si>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</si>
  <si>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</si>
  <si>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</si>
  <si>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</si>
  <si>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</si>
  <si>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</si>
  <si>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</si>
  <si>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</si>
  <si>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</si>
  <si>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</si>
  <si>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</si>
  <si>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</si>
  <si>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</si>
  <si>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</si>
  <si>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</si>
  <si>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</si>
  <si>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</si>
  <si>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</si>
  <si>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</si>
  <si>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</si>
  <si>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</si>
  <si>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</si>
  <si>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</si>
  <si>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</si>
  <si>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</si>
  <si>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</si>
  <si>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</si>
  <si>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</si>
  <si>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</si>
  <si>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</si>
  <si>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</si>
  <si>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</si>
  <si>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</si>
  <si>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</si>
  <si>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</si>
  <si>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</si>
  <si>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</si>
  <si>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</si>
  <si>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</si>
  <si>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</si>
  <si>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</si>
  <si>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</si>
  <si>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</si>
  <si>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</si>
  <si>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</si>
  <si>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</si>
  <si>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</si>
  <si>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</si>
  <si>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</si>
  <si>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</si>
  <si>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</si>
  <si>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</si>
  <si>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</si>
  <si>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</si>
  <si>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</si>
  <si>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</si>
  <si>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</si>
  <si>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</si>
  <si>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</si>
  <si>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</si>
  <si>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</si>
  <si>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</si>
  <si>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</si>
  <si>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</si>
  <si>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</si>
  <si>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</si>
  <si>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</si>
  <si>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</si>
  <si>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</si>
  <si>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</si>
  <si>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</si>
  <si>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</si>
  <si>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</si>
  <si>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</si>
  <si>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</si>
  <si>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</si>
  <si>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</si>
  <si>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</si>
  <si>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</si>
  <si>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</si>
  <si>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</si>
  <si>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</si>
  <si>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</si>
  <si>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</si>
  <si>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</si>
  <si>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</si>
  <si>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</si>
  <si>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</si>
  <si>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</si>
  <si>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</si>
  <si>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</si>
  <si>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</si>
  <si>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</si>
  <si>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</si>
  <si>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</si>
  <si>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</si>
  <si>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</si>
  <si>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</si>
  <si>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</si>
  <si>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</si>
  <si>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</si>
  <si>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</si>
  <si>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</si>
  <si>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</si>
  <si>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</si>
  <si>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</si>
  <si>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</si>
  <si>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</si>
  <si>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</si>
  <si>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</si>
  <si>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</si>
  <si>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</si>
  <si>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</si>
  <si>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</si>
  <si>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</si>
  <si>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</si>
  <si>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</si>
  <si>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</si>
  <si>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</si>
  <si>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</si>
  <si>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</si>
  <si>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</si>
  <si>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</si>
  <si>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</si>
  <si>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</si>
  <si>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</si>
  <si>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</si>
  <si>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</si>
  <si>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</si>
  <si>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</si>
  <si>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</si>
  <si>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</si>
  <si>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</si>
  <si>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</si>
  <si>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</si>
  <si>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</si>
  <si>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</si>
  <si>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</si>
  <si>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</si>
  <si>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</si>
  <si>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</si>
  <si>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</si>
  <si>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</si>
  <si>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</si>
  <si>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</si>
  <si>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</si>
  <si>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</si>
  <si>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</si>
  <si>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</si>
  <si>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</si>
  <si>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</si>
  <si>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</si>
  <si>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</si>
  <si>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</si>
  <si>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</si>
  <si>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</si>
  <si>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</si>
  <si>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</si>
  <si>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</si>
  <si>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</si>
  <si>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</si>
  <si>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</si>
  <si>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</si>
  <si>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</si>
  <si>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</si>
  <si>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</si>
  <si>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</si>
  <si>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</si>
  <si>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</si>
  <si>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</si>
  <si>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</si>
  <si>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</si>
  <si>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</si>
  <si>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</si>
  <si>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</si>
  <si>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</si>
  <si>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</si>
  <si>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</si>
  <si>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</si>
  <si>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</si>
  <si>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</si>
  <si>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</si>
  <si>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</si>
  <si>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</si>
  <si>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</si>
  <si>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</si>
  <si>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</si>
  <si>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</si>
  <si>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</si>
  <si>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</si>
  <si>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</si>
  <si>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</si>
  <si>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</si>
  <si>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</si>
  <si>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</si>
  <si>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</si>
  <si>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</si>
  <si>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</si>
  <si>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</si>
  <si>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</si>
  <si>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</si>
  <si>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</si>
  <si>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</si>
  <si>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</si>
  <si>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</si>
  <si>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</si>
  <si>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</si>
  <si>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</si>
  <si>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</si>
  <si>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</si>
  <si>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</si>
  <si>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</si>
  <si>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</si>
  <si>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</si>
  <si>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</si>
  <si>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</si>
  <si>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</si>
  <si>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</si>
  <si>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</si>
  <si>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</si>
  <si>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</si>
  <si>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</si>
  <si>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</si>
  <si>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</si>
  <si>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</si>
  <si>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</si>
  <si>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</si>
  <si>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</si>
  <si>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</si>
  <si>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</si>
  <si>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</si>
  <si>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</si>
  <si>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</si>
  <si>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</si>
  <si>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</si>
  <si>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</si>
  <si>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</si>
  <si>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</si>
  <si>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</si>
  <si>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</si>
  <si>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</si>
  <si>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</si>
  <si>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</si>
  <si>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</si>
  <si>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</si>
  <si>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</si>
  <si>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</si>
  <si>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</si>
  <si>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</si>
  <si>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</si>
  <si>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</si>
  <si>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</si>
  <si>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</si>
  <si>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</si>
  <si>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</si>
  <si>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</si>
  <si>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</si>
  <si>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</si>
  <si>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</si>
  <si>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</si>
  <si>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</si>
  <si>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</si>
  <si>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</si>
  <si>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</si>
  <si>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</si>
  <si>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</si>
  <si>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</si>
  <si>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</si>
  <si>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</si>
  <si>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</si>
  <si>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</si>
  <si>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</si>
  <si>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</si>
  <si>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</si>
  <si>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</si>
  <si>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</si>
  <si>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</si>
  <si>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</si>
  <si>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</si>
  <si>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</si>
  <si>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</si>
  <si>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</si>
  <si>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</si>
  <si>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</si>
  <si>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</si>
  <si>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</si>
  <si>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</si>
  <si>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</si>
  <si>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</si>
  <si>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</si>
  <si>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</si>
  <si>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</si>
  <si>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</si>
  <si>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</si>
  <si>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</si>
  <si>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</si>
  <si>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</si>
  <si>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</si>
  <si>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</si>
  <si>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</si>
  <si>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</si>
  <si>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</si>
  <si>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</si>
  <si>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</si>
  <si>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</si>
  <si>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</si>
  <si>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</si>
  <si>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</si>
  <si>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</si>
  <si>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</si>
  <si>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</si>
  <si>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</si>
  <si>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</si>
  <si>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</si>
  <si>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</si>
  <si>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</si>
  <si>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</si>
  <si>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</si>
  <si>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</si>
  <si>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</si>
  <si>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</si>
  <si>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</si>
  <si>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</si>
  <si>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</si>
  <si>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</si>
  <si>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</si>
  <si>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</si>
  <si>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</si>
  <si>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</si>
  <si>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</si>
  <si>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</si>
  <si>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</si>
  <si>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</si>
  <si>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</si>
  <si>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</si>
  <si>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</si>
  <si>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</si>
  <si>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</si>
  <si>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</si>
  <si>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</si>
  <si>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</si>
  <si>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</si>
  <si>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</si>
  <si>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</si>
  <si>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</si>
  <si>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</si>
  <si>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</si>
  <si>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</si>
  <si>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</si>
  <si>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</si>
  <si>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</si>
  <si>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</si>
  <si>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</si>
  <si>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</si>
  <si>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</si>
  <si>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</si>
  <si>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</si>
  <si>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</si>
  <si>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</si>
  <si>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</si>
  <si>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</si>
  <si>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</si>
  <si>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</si>
  <si>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</si>
  <si>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</si>
  <si>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</si>
  <si>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</si>
  <si>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</si>
  <si>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</si>
  <si>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</si>
  <si>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</si>
  <si>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</si>
  <si>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</si>
  <si>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</si>
  <si>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</si>
  <si>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</si>
  <si>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</si>
  <si>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</si>
  <si>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</si>
  <si>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</si>
  <si>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</si>
  <si>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</si>
  <si>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</si>
  <si>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</si>
  <si>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</si>
  <si>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</si>
  <si>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</si>
  <si>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</si>
  <si>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</si>
  <si>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</si>
  <si>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</si>
  <si>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</si>
  <si>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</si>
  <si>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</si>
  <si>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</si>
  <si>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</si>
  <si>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</si>
  <si>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</si>
  <si>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</si>
  <si>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</si>
  <si>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</si>
  <si>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</si>
  <si>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</si>
  <si>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</si>
  <si>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</si>
  <si>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</si>
  <si>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</si>
  <si>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</si>
  <si>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</si>
  <si>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</si>
  <si>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</si>
  <si>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</si>
  <si>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</si>
  <si>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</si>
  <si>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</si>
  <si>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</si>
  <si>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</si>
  <si>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</si>
  <si>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</si>
  <si>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</si>
  <si>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</si>
  <si>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</si>
  <si>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</si>
  <si>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</si>
  <si>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</si>
  <si>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</si>
  <si>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</si>
  <si>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</si>
  <si>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</si>
  <si>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</si>
  <si>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</si>
  <si>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</si>
  <si>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</si>
  <si>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</si>
  <si>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</si>
  <si>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</si>
  <si>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</si>
  <si>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</si>
  <si>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</si>
  <si>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</si>
  <si>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</si>
  <si>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</si>
  <si>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</si>
  <si>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</si>
  <si>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</si>
  <si>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</si>
  <si>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</si>
  <si>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</si>
  <si>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</si>
  <si>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</si>
  <si>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</si>
  <si>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</si>
  <si>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</si>
  <si>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</si>
  <si>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</si>
  <si>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</si>
  <si>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</si>
  <si>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</si>
  <si>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</si>
  <si>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</si>
  <si>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</si>
  <si>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</si>
  <si>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</si>
  <si>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</si>
  <si>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</si>
  <si>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</si>
  <si>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</si>
  <si>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</si>
  <si>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</si>
  <si>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</si>
  <si>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</si>
  <si>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</si>
  <si>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</si>
  <si>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</si>
  <si>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</si>
  <si>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</si>
  <si>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</si>
  <si>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</si>
  <si>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</si>
  <si>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</si>
  <si>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</si>
  <si>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</si>
  <si>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</si>
  <si>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</si>
  <si>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</si>
  <si>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</si>
  <si>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</si>
  <si>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</si>
  <si>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</si>
  <si>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</si>
  <si>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</si>
  <si>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</si>
  <si>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</si>
  <si>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</si>
  <si>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</si>
  <si>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</si>
  <si>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</si>
  <si>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</si>
  <si>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</si>
  <si>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</si>
  <si>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</si>
  <si>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</si>
  <si>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</si>
  <si>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</si>
  <si>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</si>
  <si>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</si>
  <si>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</si>
  <si>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</si>
  <si>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</si>
  <si>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</si>
  <si>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</si>
  <si>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</si>
  <si>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</si>
  <si>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</si>
  <si>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</si>
  <si>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</si>
  <si>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</si>
  <si>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</si>
  <si>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</si>
  <si>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</si>
  <si>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</si>
  <si>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</si>
  <si>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</si>
  <si>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</si>
  <si>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</si>
  <si>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</si>
  <si>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</si>
  <si>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</si>
  <si>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</si>
  <si>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</si>
  <si>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</si>
  <si>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</si>
  <si>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</si>
  <si>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</si>
  <si>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</si>
  <si>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</si>
  <si>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</si>
  <si>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</si>
  <si>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</si>
  <si>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</si>
  <si>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</si>
  <si>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</si>
  <si>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</si>
  <si>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</si>
  <si>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</si>
  <si>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</si>
  <si>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</si>
  <si>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</si>
  <si>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</si>
  <si>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</si>
  <si>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</si>
  <si>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</si>
  <si>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</si>
  <si>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</si>
  <si>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</si>
  <si>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</si>
  <si>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</si>
  <si>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</si>
  <si>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</si>
  <si>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</si>
  <si>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</si>
  <si>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</si>
  <si>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</si>
  <si>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</si>
  <si>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</si>
  <si>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</si>
  <si>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</si>
  <si>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</si>
  <si>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</si>
  <si>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</si>
  <si>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</si>
  <si>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</si>
  <si>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</si>
  <si>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</si>
  <si>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</si>
  <si>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</si>
  <si>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</si>
  <si>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</si>
  <si>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</si>
  <si>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</si>
  <si>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</si>
  <si>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</si>
  <si>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</si>
  <si>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</si>
  <si>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</si>
  <si>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</si>
  <si>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</si>
  <si>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</si>
  <si>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</si>
  <si>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</si>
  <si>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</si>
  <si>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</si>
  <si>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</si>
  <si>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</si>
  <si>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</si>
  <si>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</si>
  <si>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</si>
  <si>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</si>
  <si>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</si>
  <si>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</si>
  <si>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</si>
  <si>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</si>
  <si>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</si>
  <si>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</si>
  <si>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</si>
  <si>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</si>
  <si>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</si>
  <si>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</si>
  <si>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</si>
  <si>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</si>
  <si>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</si>
  <si>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</si>
  <si>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</si>
  <si>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</si>
  <si>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</si>
  <si>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</si>
  <si>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</si>
  <si>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</si>
  <si>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</si>
  <si>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</si>
  <si>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</si>
  <si>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</si>
  <si>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</si>
  <si>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</si>
  <si>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</si>
  <si>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</si>
  <si>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</si>
  <si>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PCM-20251006-00000183</t>
  </si>
  <si>
    <t>site has access issue at night</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</si>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</sst>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5" totalsRowShown="0" headerRowDxfId="157" dataDxfId="156" headerRowBorderDxfId="154" tableBorderDxfId="155" totalsRowBorderDxfId="153">
  <autoFilter ref="A1:CJ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273.21701666666922</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45936.165442592595</v>
      </c>
      <c r="H3" s="144"/>
      <c r="I3" s="142" t="str">
        <f>IFERROR(VLOOKUP(D3,DB!A:F,6,0),"")</f>
        <v/>
      </c>
      <c r="J3" s="142" t="str">
        <f>IFERROR(VLOOKUP(D3,DB!A:G,7,0),"")</f>
        <v/>
      </c>
      <c r="K3" s="146"/>
      <c r="L3" s="147" t="str">
        <f>IFERROR(VLOOKUP(D3,DB!A:I,9,0),"")</f>
        <v/>
      </c>
    </row>
    <row r="4" spans="1:12" ht="15" customHeight="1">
      <c r="A4" s="141"/>
      <c r="B4" s="142" t="str">
        <f>IFERROR(VLOOKUP(D4,DB!A:K,11,0),"")</f>
        <v/>
      </c>
      <c r="C4" s="142"/>
      <c r="D4" s="142"/>
      <c r="E4" s="143"/>
      <c r="F4" s="144"/>
      <c r="G4" s="145">
        <f ca="1">IFERROR(NOW()-F4,"")</f>
        <v>45936.165442592595</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45936.165442592595</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45936.165442592595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45936.165442592595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45936.165442592595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45936.165442592595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45936.165442592595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45936.165442592595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45936.165442592595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45936.165442592595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45936.165442592595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45936.165442592595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45936.165442592595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45936.165442592595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45936.165442592595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45936.165442592595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45936.165442592595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45936.165442592595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45936.165442592595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45936.165442592595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45936.165442592595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45936.165442592595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45936.165442592595</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3C1F5945-D1E3-45C4-9121-37D70CF82F8A}"/>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5"/>
  <sheetViews>
    <sheetView tabSelected="1"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244.51366018518456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129.43835925926396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111.16560462963389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0.73332453703915235</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0.34298888889316004</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4.5824537039152347E-2</v>
      </c>
      <c r="H8" s="132">
        <v>45936.114756944444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45936.165442592595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45936.165442592595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45936.165442592595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45936.165442592595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45936.165442592595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45936.165442592595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45936.165442592595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45936.165442592595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45936.165442592595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45936.165442592595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45936.165442592595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45936.165442592595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45936.165442592595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45936.165442592595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45936.165442592595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45936.165442592595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45936.165442592595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45936.165442592595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45936.165442592595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45936.165442592595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45936.165442592595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45936.165442592595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45936.165442592595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45936.165442592595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45936.165442592595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45936.165442592595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45936.165442592595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45936.165442592595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45936.165442592595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45936.165442592595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45936.165442592595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45936.165442592595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45936.165442592595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45936.165442592595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45936.165442592595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45936.165442592595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45936.165442592595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45936.165442592595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45936.165442592595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45936.165442592595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45936.165442592595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45936.165442592595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45936.165442592595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45936.165442592595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45936.165442592595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45936.165442592595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45936.165442592595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45936.165442592595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45936.165442592595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45936.165442592595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45936.165442592595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45936.165442592595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45936.165442592595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45936.165442592595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45936.165442592595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45936.165442592595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45936.165442592595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45936.165442592595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45936.165442592595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45936.165442592595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45936.165442592595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45936.165442592595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45936.165442592595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45936.165442592595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45936.165442592595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45936.165442592595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45936.165442592595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45936.165442592595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45936.165442592595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45936.165442592595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45936.165442592595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45936.165442592595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45936.165442592595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45936.165442592595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45936.165442592595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45936.165442592595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45936.165442592595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45936.165442592595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45936.165442592595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45936.165442592595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45936.165442592595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45936.165442592595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45936.165442592595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45936.165442592595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45936.165442592595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45936.165442592595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45936.165442592595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45936.165442592595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45936.165442592595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45936.165442592595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45936.165442592595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45936.165442592595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45936.165442592595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45936.165442592595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45936.165442592595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45936.165442592595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45936.165442592595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45936.165442592595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45936.165442592595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45936.165442592595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45936.165442592595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45936.165442592595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45936.165442592595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45936.165442592595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45936.165442592595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45936.165442592595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45936.165442592595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45936.165442592595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45936.165442592595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45936.165442592595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45936.165442592595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45936.165442592595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45936.165442592595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45936.165442592595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45936.165442592595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45936.165442592595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45936.165442592595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45936.165442592595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45936.165442592595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45936.165442592595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45936.165442592595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45936.165442592595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45936.165442592595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45936.165442592595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45936.165442592595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45936.165442592595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45936.165442592595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45936.165442592595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45936.165442592595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45936.165442592595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45936.165442592595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45936.165442592595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45936.165442592595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45936.165442592595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45936.165442592595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45936.165442592595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45936.165442592595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45936.165442592595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45936.165442592595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45936.165442592595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45936.165442592595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45936.165442592595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45936.165442592595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45936.165442592595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45936.165442592595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45936.165442592595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45936.165442592595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45936.165442592595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45936.165442592595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45936.165442592595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45936.165442592595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45936.165442592595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45936.165442592595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45936.165442592595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45936.165442592595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45936.165442592595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45936.165442592595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45936.165442592595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45936.165442592595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45936.165442592595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45936.165442592595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45936.165442592595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45936.165442592595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45936.165442592595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45936.165442592595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45936.165442592595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45936.165442592595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45936.165442592595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45936.165442592595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45936.165442592595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45936.165442592595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45936.165442592595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45936.165442592595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45936.165442592595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45936.165442592595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45936.165442592595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45936.165442592595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45936.165442592595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45936.165442592595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45936.165442592595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45936.165442592595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45936.165442592595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45936.165442592595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45936.165442592595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45936.165442592595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45936.165442592595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45936.165442592595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45936.165442592595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45936.165442592595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45936.165442592595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45936.165442592595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45936.165442592595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45936.165442592595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45936.165442592595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45936.165442592595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45936.165442592595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45936.165442592595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45936.165442592595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45936.165442592595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45936.165442592595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45936.165442592595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45936.165442592595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45936.165442592595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45936.165442592595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45936.165442592595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45936.165442592595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45936.165442592595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45936.165442592595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45936.165442592595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45936.165442592595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45936.165442592595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45936.165442592595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45936.165442592595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45936.165442592595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45936.165442592595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45936.165442592595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45936.165442592595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45936.165442592595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45936.165442592595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45936.165442592595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45936.165442592595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45936.165442592595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45936.165442592595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45936.165442592595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45936.165442592595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45936.165442592595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45936.165442592595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45936.165442592595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45936.165442592595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45936.165442592595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45936.165442592595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45936.165442592595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45936.165442592595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45936.165442592595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45936.165442592595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45936.165442592595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45936.165442592595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45936.165442592595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45936.165442592595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45936.165442592595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45936.165442592595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45936.165442592595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45936.165442592595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45936.165442592595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45936.165442592595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45936.165442592595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45936.165442592595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45936.165442592595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45936.165442592595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45936.165442592595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45936.165442592595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45936.165442592595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45936.165442592595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45936.165442592595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45936.165442592595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45936.165442592595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45936.165442592595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45936.165442592595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45936.165442592595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45936.165442592595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45936.165442592595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45936.165442592595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45936.165442592595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45936.165442592595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45936.165442592595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45936.165442592595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45936.165442592595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sheetData>
  <dataValidations count="2">
    <dataValidation allowBlank="1" showInputMessage="1" showErrorMessage="1" sqref="E1" xr:uid="{4D935161-CDD3-4592-B877-3FB59C99E142}"/>
    <dataValidation type="list" allowBlank="1" showInputMessage="1" showErrorMessage="1" sqref="E3:E2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45936.165442592595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45936.165442592595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45936.165442592595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45936.165442592595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45936.165442592595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45936.165442592595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45936.165442592595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45936.165442592595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45936.165442592595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45936.165442592595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45936.165442592595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45936.165442592595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45936.165442592595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45936.165442592595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45936.165442592595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45936.165442592595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45936.165442592595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45936.165442592595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45936.165442592595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45936.165442592595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45936.165442592595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45936.165442592595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45936.165442592595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45936.165442592595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45936.165442592595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45936.165442592595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45936.165442592595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45936.165442592595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45936.165442592595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45936.165442592595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45936.165442592595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45936.165442592595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45936.165442592595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45936.165442592595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45936.165442592595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45936.165442592595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45936.165442592595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45936.165442592595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45936.165442592595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45936.165442592595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45936.165442592595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45936.165442592595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45936.165442592595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45936.165442592595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45936.165442592595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45936.165442592595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45936.165442592595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45936.165442592595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45936.165442592595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45936.165442592595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45936.165442592595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45936.165442592595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45936.165442592595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45936.165442592595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45936.165442592595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45936.165442592595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45936.165442592595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45936.165442592595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45936.165442592595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45936.165442592595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45936.165442592595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45936.165442592595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45936.165442592595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45936.165442592595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45936.165442592595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45936.165442592595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45936.165442592595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45936.165442592595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45936.165442592595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45936.165442592595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45936.165442592595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45936.165442592595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45936.165442592595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45936.165442592595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45936.165442592595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45936.165442592595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45936.165442592595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45936.165442592595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45936.165442592595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45936.165442592595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45936.165442592595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45936.165442592595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45936.165442592595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45936.165442592595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45936.165442592595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45936.165442592595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45936.165442592595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45936.165442592595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45936.165442592595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45936.165442592595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45936.165442592595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45936.165442592595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45936.165442592595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45936.165442592595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45936.165442592595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45936.165442592595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45936.165442592595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45936.165442592595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45936.165442592595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45936.165442592595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45936.165442592595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45936.165442592595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45936.165442592595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45936.165442592595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45936.165442592595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45936.165442592595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45936.165442592595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45936.165442592595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45936.165442592595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45936.165442592595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45936.165442592595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45936.165442592595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45936.165442592595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45936.165442592595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45936.165442592595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45936.165442592595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45936.165442592595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45936.165442592595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45936.165442592595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45936.165442592595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45936.165442592595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45936.165442592595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45936.165442592595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45936.165442592595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45936.165442592595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45936.165442592595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45936.165442592595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45936.165442592595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45936.165442592595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45936.165442592595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45936.165442592595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45936.165442592595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45936.165442592595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45936.165442592595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45936.165442592595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45936.165442592595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45936.165442592595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45936.165442592595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45936.165442592595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45936.165442592595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45936.165442592595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45936.165442592595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45936.165442592595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45936.165442592595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45936.165442592595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45936.165442592595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45936.165442592595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45936.165442592595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45936.165442592595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45936.165442592595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45936.165442592595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45936.165442592595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45936.165442592595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45936.165442592595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45936.165442592595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45936.165442592595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45936.165442592595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45936.165442592595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45936.165442592595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45936.165442592595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45936.165442592595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45936.165442592595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45936.165442592595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45936.165442592595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45936.165442592595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45936.165442592595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45936.165442592595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45936.165442592595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45936.165442592595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45936.165442592595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45936.165442592595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45936.165442592595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45936.165442592595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45936.165442592595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45936.165442592595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45936.165442592595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45936.165442592595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45936.165442592595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45936.165442592595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45936.165442592595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45936.165442592595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45936.165442592595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45936.165442592595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45936.165442592595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45936.165442592595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45936.165442592595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45936.165442592595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45936.165442592595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45936.165442592595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45936.165442592595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45936.165442592595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45936.165442592595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45936.165442592595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45936.165442592595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45936.165442592595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45936.165442592595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45936.165442592595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45936.165442592595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45936.165442592595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45936.165442592595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45936.165442592595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45936.165442592595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45936.165442592595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45936.165442592595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45936.165442592595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45936.165442592595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45936.165442592595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45936.165442592595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45936.165442592595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45936.165442592595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45936.165442592595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45936.165442592595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45936.165442592595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45936.165442592595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45936.165442592595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45936.165442592595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45936.165442592595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45936.165442592595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45936.165442592595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45936.165442592595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45936.165442592595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45936.165442592595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45936.165442592595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45936.165442592595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45936.165442592595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45936.165442592595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45936.165442592595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45936.165442592595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45936.165442592595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45936.165442592595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45936.165442592595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45936.165442592595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45936.165442592595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45936.165442592595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45936.165442592595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45936.165442592595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45936.165442592595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45936.165442592595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45936.165442592595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45936.165442592595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45936.165442592595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45936.165442592595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45936.165442592595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45936.165442592595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45936.165442592595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45936.165442592595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45936.165442592595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45936.165442592595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45936.165442592595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45936.165442592595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45936.165442592595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45936.165442592595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45936.165442592595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45936.165442592595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45936.165442592595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45936.165442592595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45936.165442592595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45936.165442592595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45936.165442592595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45936.165442592595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45936.165442592595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45936.165442592595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45936.165442592595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45936.165442592595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45936.165442592595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45936.165442592595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45936.165442592595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45936.165442592595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45936.165442592595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45936.165442592595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45936.165442592595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45936.165442592595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45936.165442592595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45936.165442592595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45936.165442592595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45936.165442592595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45936.165442592595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45936.165442592595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45936.165442592595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45936.165442592595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45936.165442592595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45936.165442592595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45936.165442592595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45936.165442592595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45936.165442592595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45936.165442592595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45936.165442592595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45936.165442592595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45936.165442592595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45936.165442592595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45936.165442592595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45936.165442592595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45936.165442592595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45936.165442592595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45936.165442592595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45936.165442592595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45936.165442592595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45936.165442592595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45936.165442592595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45936.165442592595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45936.165442592595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45936.165442592595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45936.165442592595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45936.165442592595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45936.165442592595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45936.165442592595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45936.165442592595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45936.165442592595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45936.165442592595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45936.165442592595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45936.165442592595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45936.165442592595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45936.165442592595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45936.165442592595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45936.165442592595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45936.165442592595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45936.165442592595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45936.165442592595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45936.165442592595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45936.165442592595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45936.165442592595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45936.165442592595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45936.165442592595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45936.165442592595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45936.165442592595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45936.165442592595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45936.165442592595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45936.165442592595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45936.165442592595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45936.165442592595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45936.165442592595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45936.165442592595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45936.165442592595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45936.165442592595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45936.165442592595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45936.165442592595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45936.165442592595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45936.165442592595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45936.165442592595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45936.165442592595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45936.165442592595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45936.165442592595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45936.165442592595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45936.165442592595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45936.165442592595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45936.165442592595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45936.165442592595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45936.165442592595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45936.165442592595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45936.165442592595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45936.165442592595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45936.165442592595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45936.165442592595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45936.165442592595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45936.165442592595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45936.165442592595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45936.165442592595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45936.165442592595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45936.165442592595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45936.165442592595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45936.165442592595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45936.165442592595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45936.165442592595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45936.165442592595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45936.165442592595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45936.165442592595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45936.165442592595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45936.165442592595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45936.165442592595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45936.165442592595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45936.165442592595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45936.165442592595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45936.165442592595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45936.165442592595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45936.165442592595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45936.165442592595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45936.165442592595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45936.165442592595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45936.165442592595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45936.165442592595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45936.165442592595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45936.165442592595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45936.165442592595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45936.165442592595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45936.165442592595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45936.165442592595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45936.165442592595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45936.165442592595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45936.165442592595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45936.165442592595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45936.165442592595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45936.165442592595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45936.165442592595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45936.165442592595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45936.165442592595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45936.165442592595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45936.165442592595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45936.165442592595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45936.165442592595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45936.165442592595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45936.165442592595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45936.165442592595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45936.165442592595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45936.165442592595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45936.165442592595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45936.165442592595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45936.165442592595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45936.165442592595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45936.165442592595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45936.165442592595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45936.165442592595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45936.165442592595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45936.165442592595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45936.165442592595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45936.165442592595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45936.165442592595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45936.165442592595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45936.165442592595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45936.165442592595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45936.165442592595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45936.165442592595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45936.165442592595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45936.165442592595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45936.165442592595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45936.165442592595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45936.165442592595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45936.165442592595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45936.165442592595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45936.165442592595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45936.165442592595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45936.165442592595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45936.165442592595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45936.165442592595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45936.165442592595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45936.165442592595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45936.165442592595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45936.165442592595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45936.165442592595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45936.165442592595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45936.165442592595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45936.165442592595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45936.165442592595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45936.165442592595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45936.165442592595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45936.165442592595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45936.165442592595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45936.165442592595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45936.165442592595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45936.165442592595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45936.165442592595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45936.165442592595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45936.165442592595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45936.165442592595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45936.165442592595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45936.165442592595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45936.165442592595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45936.165442592595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45936.165442592595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45936.165442592595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45936.165442592595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45936.165442592595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45936.165442592595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45936.165442592595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45936.165442592595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45936.165442592595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45936.165442592595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45936.165442592595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45936.165442592595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45936.165442592595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45936.165442592595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45936.165442592595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45936.165442592595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45936.165442592595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45936.165442592595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45936.165442592595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45936.165442592595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45936.165442592595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45936.165442592595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45936.165442592595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45936.165442592595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45936.165442592595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45936.165442592595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45936.165442592595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45936.165442592595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45936.165442592595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45936.165442592595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45936.165442592595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45936.165442592595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45936.165442592595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45936.165442592595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45936.165442592595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45936.165442592595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45936.165442592595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45936.165442592595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45936.165442592595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45936.165442592595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45936.165442592595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45936.165442592595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45936.165442592595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45936.165442592595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45936.165442592595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45936.165442592595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45936.165442592595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45936.165442592595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45936.165442592595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45936.165442592595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45936.165442592595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45936.165442592595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45936.165442592595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45936.165442592595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45936.165442592595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45936.165442592595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45936.165442592595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45936.165442592595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45936.165442592595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45936.165442592595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45936.165442592595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45936.165442592595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45936.165442592595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45936.165442592595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45936.165442592595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45936.165442592595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45936.165442592595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45936.165442592595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45936.165442592595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45936.165442592595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45936.165442592595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45936.165442592595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45936.165442592595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45936.165442592595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45936.165442592595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45936.165442592595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45936.165442592595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45936.165442592595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45936.165442592595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45936.165442592595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45936.165442592595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45936.165442592595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45936.165442592595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45936.165442592595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45936.165442592595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45936.165442592595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45936.165442592595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45936.165442592595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45936.165442592595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45936.165442592595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45936.165442592595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45936.165442592595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45936.165442592595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45936.165442592595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45936.165442592595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45936.165442592595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45936.165442592595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45936.165442592595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45936.165442592595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45936.165442592595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45936.165442592595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45936.165442592595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45936.165442592595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45936.165442592595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45936.165442592595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45936.165442592595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45936.165442592595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45936.165442592595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45936.165442592595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45936.165442592595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45936.165442592595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45936.165442592595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45936.165442592595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45936.165442592595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45936.165442592595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45936.165442592595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45936.165442592595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45936.165442592595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45936.165442592595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45936.165442592595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45936.165442592595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45936.165442592595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45936.165442592595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45936.165442592595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45936.165442592595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45936.165442592595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45936.165442592595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45936.165442592595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45936.165442592595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45936.165442592595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45936.165442592595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45936.165442592595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45936.165442592595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45936.165442592595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45936.165442592595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45936.165442592595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45936.165442592595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45936.165442592595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45936.165442592595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45936.165442592595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45936.165442592595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45936.165442592595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45936.165442592595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45936.165442592595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45936.165442592595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45936.165442592595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45936.165442592595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45936.165442592595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45936.165442592595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45936.165442592595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45936.165442592595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45936.165442592595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45936.165442592595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45936.165442592595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45936.165442592595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45936.165442592595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45936.165442592595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45936.165442592595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45936.165442592595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45936.165442592595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45936.165442592595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45936.165442592595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45936.165442592595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45936.165442592595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45936.165442592595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45936.165442592595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45936.165442592595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45936.165442592595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45936.165442592595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45936.165442592595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45936.165442592595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45936.165442592595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45936.165442592595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45936.165442592595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45936.165442592595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45936.165442592595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45936.165442592595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45936.165442592595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45936.165442592595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45936.165442592595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45936.165442592595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45936.165442592595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45936.165442592595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45936.165442592595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45936.165442592595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45936.165442592595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45936.165442592595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45936.165442592595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45936.165442592595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45936.165442592595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45936.165442592595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45936.165442592595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45936.165442592595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45936.165442592595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45936.165442592595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45936.165442592595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45936.165442592595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45936.165442592595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45936.165442592595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45936.165442592595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45936.165442592595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45936.165442592595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45936.165442592595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45936.165442592595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45936.165442592595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45936.165442592595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45936.165442592595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45936.165442592595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45936.165442592595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45936.165442592595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45936.165442592595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45936.165442592595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45936.165442592595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45936.165442592595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45936.165442592595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45936.165442592595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45936.165442592595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45936.165442592595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45936.165442592595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45936.165442592595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45936.165442592595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45936.165442592595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45936.165442592595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45936.165442592595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45936.165442592595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45936.165442592595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45936.165442592595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45936.165442592595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45936.165442592595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45936.165442592595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45936.165442592595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45936.165442592595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45936.165442592595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45936.165442592595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45936.165442592595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45936.165442592595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45936.165442592595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45936.165442592595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45936.165442592595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45936.165442592595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45936.165442592595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45936.165442592595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45936.165442592595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45936.165442592595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45936.165442592595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45936.165442592595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45936.165442592595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45936.165442592595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45936.165442592595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45936.165442592595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45936.165442592595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45936.165442592595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45936.165442592595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45936.165442592595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45936.165442592595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45936.165442592595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45936.165442592595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45936.165442592595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45936.165442592595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45936.165442592595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45936.165442592595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45936.165442592595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45936.165442592595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45936.165442592595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45936.165442592595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45936.165442592595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45936.165442592595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45936.165442592595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45936.165442592595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45936.165442592595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45936.165442592595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45936.165442592595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45936.165442592595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45936.165442592595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45936.165442592595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45936.165442592595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45936.165442592595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45936.165442592595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45936.165442592595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45936.165442592595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45936.165442592595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45936.165442592595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45936.165442592595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45936.165442592595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45936.165442592595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45936.165442592595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45936.165442592595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45936.165442592595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45936.165442592595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45936.165442592595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45936.165442592595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45936.165442592595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45936.165442592595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45936.165442592595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45936.165442592595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45936.165442592595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45936.165442592595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45936.165442592595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45936.165442592595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45936.165442592595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45936.165442592595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45936.165442592595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45936.165442592595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45936.165442592595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45936.165442592595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45936.165442592595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45936.165442592595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45936.165442592595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45936.165442592595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45936.165442592595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45936.165442592595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45936.165442592595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45936.165442592595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45936.165442592595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45936.165442592595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45936.165442592595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45936.165442592595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45936.165442592595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45936.165442592595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45936.165442592595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45936.165442592595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45936.165442592595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45936.165442592595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45936.165442592595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45936.165442592595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45936.165442592595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45936.165442592595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45936.165442592595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45936.165442592595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45936.165442592595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45936.165442592595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45936.165442592595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45936.165442592595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45936.165442592595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45936.165442592595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45936.165442592595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45936.165442592595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45936.165442592595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45936.165442592595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45936.165442592595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45936.165442592595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45936.165442592595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45936.165442592595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45936.165442592595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45936.165442592595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45936.165442592595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45936.165442592595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45936.165442592595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45936.165442592595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45936.165442592595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45936.165442592595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45936.165442592595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45936.165442592595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45936.165442592595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45936.165442592595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45936.165442592595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45936.165442592595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45936.165442592595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45936.165442592595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45936.165442592595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45936.165442592595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45936.165442592595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45936.165442592595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45936.165442592595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45936.165442592595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45936.165442592595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45936.165442592595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45936.165442592595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45936.165442592595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45936.165442592595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45936.165442592595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45936.165442592595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45936.165442592595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45936.165442592595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45936.165442592595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45936.165442592595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45936.165442592595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45936.165442592595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45936.165442592595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45936.165442592595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45936.165442592595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45936.165442592595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45936.165442592595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45936.165442592595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45936.165442592595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45936.165442592595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45936.165442592595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45936.165442592595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45936.165442592595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45936.165442592595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45936.165442592595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45936.165442592595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45936.165442592595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45936.165442592595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45936.165442592595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45936.165442592595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45936.165442592595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45936.165442592595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45936.165442592595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45936.165442592595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45936.165442592595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45936.165442592595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45936.165442592595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45936.165442592595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45936.165442592595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45936.165442592595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45936.165442592595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45936.165442592595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45936.165442592595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45936.165442592595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45936.165442592595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45936.165442592595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45936.165442592595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45936.165442592595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45936.165442592595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45936.165442592595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45936.165442592595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45936.165442592595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45936.165442592595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45936.165442592595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45936.165442592595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45936.165442592595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45936.165442592595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45936.165442592595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45936.165442592595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45936.165442592595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45936.165442592595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45936.165442592595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45936.165442592595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45936.165442592595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45936.165442592595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45936.165442592595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45936.165442592595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45936.165442592595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45936.165442592595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45936.165442592595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45936.165442592595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45936.165442592595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45936.165442592595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45936.165442592595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45936.165442592595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45936.165442592595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45936.165442592595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45936.165442592595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45936.165442592595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45936.165442592595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45936.165442592595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45936.165442592595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45936.165442592595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45936.165442592595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45936.165442592595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45936.165442592595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45936.165442592595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45936.165442592595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45936.165442592595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45936.165442592595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45936.165442592595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45936.165442592595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45936.165442592595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45936.165442592595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45936.165442592595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45936.165442592595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45936.165442592595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45936.165442592595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45936.165442592595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45936.165442592595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45936.165442592595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45936.165442592595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45936.165442592595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45936.165442592595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45936.165442592595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45936.165442592595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45936.165442592595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45936.165442592595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45936.165442592595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45936.165442592595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45936.165442592595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45936.165442592595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45936.165442592595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45936.165442592595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45936.165442592595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45936.165442592595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45936.165442592595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45936.165442592595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45936.165442592595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45936.165442592595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45936.165442592595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45936.165442592595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45936.165442592595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45936.165442592595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45936.165442592595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45936.165442592595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45936.165442592595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45936.165442592595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45936.165442592595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45936.165442592595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45936.165442592595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45936.165442592595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45936.165442592595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45936.165442592595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45936.165442592595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45936.165442592595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45936.165442592595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45936.165442592595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45936.165442592595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45936.165442592595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45936.165442592595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45936.165442592595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45936.165442592595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45936.165442592595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45936.165442592595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45936.165442592595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45936.165442592595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45936.165442592595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45936.165442592595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45936.165442592595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45936.165442592595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45936.165442592595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45936.165442592595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45936.165442592595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45936.165442592595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45936.165442592595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45936.165442592595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45936.165442592595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45936.165442592595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45936.165442592595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45936.165442592595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45936.165442592595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45936.165442592595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45936.165442592595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45936.165442592595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45936.165442592595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45936.165442592595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45936.165442592595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45936.165442592595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45936.165442592595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45936.165442592595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45936.165442592595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45936.165442592595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45936.165442592595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45936.165442592595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45936.165442592595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45936.165442592595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45936.165442592595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45936.165442592595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45936.165442592595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45936.165442592595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45936.165442592595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45936.165442592595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45936.165442592595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45936.165442592595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45936.165442592595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45936.165442592595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45936.165442592595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45936.165442592595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45936.165442592595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45936.165442592595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45936.165442592595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45936.165442592595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45936.165442592595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45936.165442592595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45936.165442592595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45936.165442592595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45936.165442592595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45936.165442592595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45936.165442592595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45936.165442592595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45936.165442592595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45936.165442592595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45936.165442592595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45936.165442592595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45936.165442592595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45936.165442592595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45936.165442592595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45936.165442592595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45936.165442592595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45936.165442592595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45936.165442592595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45936.165442592595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45936.165442592595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45936.165442592595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45936.165442592595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45936.165442592595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45936.165442592595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45936.165442592595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45936.165442592595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45936.165442592595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45936.165442592595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45936.165442592595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45936.165442592595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45936.165442592595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45936.165442592595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45936.165442592595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45936.165442592595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45936.165442592595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45936.165442592595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45936.165442592595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45936.165442592595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45936.165442592595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45936.165442592595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45936.165442592595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45936.165442592595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45936.165442592595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45936.165442592595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45936.165442592595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45936.165442592595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45936.165442592595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45936.165442592595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45936.165442592595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45936.165442592595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45936.165442592595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45936.165442592595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45936.165442592595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45936.165442592595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45936.165442592595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45936.165442592595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45936.165442592595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45936.165442592595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45936.165442592595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45936.165442592595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45936.165442592595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45936.165442592595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45936.165442592595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45936.165442592595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45936.165442592595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45936.165442592595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45936.165442592595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45936.165442592595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45936.165442592595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45936.165442592595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45936.165442592595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45936.165442592595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45936.165442592595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45936.165442592595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45936.165442592595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45936.165442592595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45936.165442592595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45936.165442592595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45936.165442592595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45936.165442592595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45936.165442592595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45936.165442592595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45936.165442592595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45936.165442592595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45936.165442592595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45936.165442592595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45936.165442592595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45936.165442592595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45936.165442592595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45936.165442592595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45936.165442592595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45936.165442592595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45936.165442592595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45936.165442592595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45936.165442592595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45936.165442592595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45936.165442592595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45936.165442592595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45936.165442592595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45936.165442592595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45936.165442592595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45936.165442592595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45936.165442592595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45936.165442592595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45936.165442592595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45936.165442592595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45936.165442592595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45936.165442592595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45936.165442592595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45936.165442592595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45936.165442592595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45936.165442592595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45936.165442592595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45936.165442592595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45936.165442592595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45936.165442592595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45936.165442592595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45936.165442592595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45936.165442592595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45936.165442592595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45936.165442592595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45936.165442592595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45936.165442592595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45936.165442592595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45936.165442592595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45936.165442592595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45936.165442592595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45936.165442592595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45936.165442592595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45936.165442592595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45936.165442592595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45936.165442592595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45936.165442592595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45936.165442592595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45936.165442592595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45936.165442592595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45936.165442592595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45936.165442592595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45936.165442592595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45936.165442592595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45936.165442592595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45936.165442592595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45936.165442592595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45936.165442592595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45936.165442592595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45936.165442592595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45936.165442592595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45936.165442592595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45936.165442592595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45936.165442592595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45936.165442592595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45936.165442592595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45936.165442592595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45936.165442592595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45936.165442592595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45936.165442592595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45936.165442592595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45936.165442592595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45936.165442592595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45936.165442592595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45936.165442592595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45936.165442592595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45936.165442592595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45936.165442592595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45936.165442592595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45936.165442592595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45936.165442592595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45936.165442592595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45936.165442592595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45936.165442592595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45936.165442592595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45936.165442592595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45936.165442592595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45936.165442592595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45936.165442592595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45936.165442592595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45936.165442592595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45936.165442592595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45936.165442592595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45936.165442592595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45936.165442592595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45936.165442592595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45936.165442592595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45936.165442592595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45936.165442592595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45936.165442592595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45936.165442592595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45936.165442592595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45936.165442592595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45936.165442592595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45936.165442592595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45936.165442592595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45936.165442592595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45936.165442592595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45936.165442592595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45936.165442592595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45936.165442592595</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232.68472499999916</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1.0084981481486466</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45936.165442592595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45936.165442592595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45936.165442592595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45936.165442592595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45936.165442592595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45936.165442592595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45936.165442592595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45936.165442592595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45936.165442592595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45936.165442592595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45936.165442592595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45936.165442592595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45936.165442592595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45936.165442592595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45936.165442592595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45936.165442592595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45936.165442592595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45936.165442592595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45936.165442592595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45936.165442592595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45936.165442592595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45936.165442592595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45936.165442592595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45936.165442592595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45936.165442592595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45936.165442592595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45936.165442592595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45936.165442592595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45936.165442592595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45936.165442592595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45936.165442592595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45936.165442592595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45936.165442592595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45936.165442592595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45936.165442592595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45936.165442592595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45936.165442592595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45936.165442592595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45936.165442592595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45936.165442592595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45936.165442592595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45936.165442592595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45936.165442592595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45936.165442592595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45936.165442592595</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44.333382407407044</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9.9765652777787182</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36036</v>
      </c>
      <c r="E4" s="37" t="s">
        <v>38964</v>
      </c>
      <c r="F4" s="38">
        <v>45935.970706018517</v>
      </c>
      <c r="G4" s="39">
        <f ca="1">IFERROR(NOW()-F4,"-")</f>
        <v>0.19473657407797873</v>
      </c>
      <c r="H4" s="38">
        <v>45935.964918981481</v>
      </c>
      <c r="I4" s="37" t="str">
        <f>IFERROR(VLOOKUP(D4,DB!A:F,6,0),"")</f>
        <v>Generator-SG</v>
      </c>
      <c r="J4" s="37" t="str">
        <f>IFERROR(VLOOKUP(D4,DB!A:G,7,0),"")</f>
        <v>Dead</v>
      </c>
      <c r="K4" s="37" t="s">
        <v>39067</v>
      </c>
      <c r="L4" s="37" t="str">
        <f>IFERROR(VLOOKUP(D4,DB!A:I,9,0),"")</f>
        <v>Latis</v>
      </c>
      <c r="M4" s="136"/>
    </row>
    <row r="5" spans="1:13" ht="30.75">
      <c r="A5" s="37"/>
      <c r="B5" s="37" t="str">
        <f>IFERROR(VLOOKUP(D5,DB!A:K,11,0),"")</f>
        <v>R5</v>
      </c>
      <c r="C5" s="37">
        <v>1</v>
      </c>
      <c r="D5" s="37" t="s">
        <v>35624</v>
      </c>
      <c r="E5" s="37"/>
      <c r="F5" s="38"/>
      <c r="G5" s="39">
        <f ca="1">IFERROR(NOW()-F5,"-")</f>
        <v>45936.165442592595</v>
      </c>
      <c r="H5" s="38"/>
      <c r="I5" s="37" t="str">
        <f>IFERROR(VLOOKUP(D5,DB!A:F,6,0),"")</f>
        <v>SCECO</v>
      </c>
      <c r="J5" s="37" t="str">
        <f>IFERROR(VLOOKUP(D5,DB!A:G,7,0),"")</f>
        <v>Dead</v>
      </c>
      <c r="K5" s="37" t="s">
        <v>39068</v>
      </c>
      <c r="L5" s="37" t="str">
        <f>IFERROR(VLOOKUP(D5,DB!A:I,9,0),"")</f>
        <v>Latis</v>
      </c>
      <c r="M5" s="136"/>
    </row>
    <row r="6" spans="1:13" ht="15">
      <c r="A6" s="92"/>
      <c r="B6" s="92" t="str">
        <f>IFERROR(VLOOKUP(D6,DB!A:K,11,0),"")</f>
        <v/>
      </c>
      <c r="C6" s="92"/>
      <c r="D6" s="92"/>
      <c r="E6" s="92"/>
      <c r="F6" s="134"/>
      <c r="G6" s="135">
        <f ca="1">IFERROR(NOW()-F6,"-")</f>
        <v>45936.165442592595</v>
      </c>
      <c r="H6" s="134"/>
      <c r="I6" s="92" t="str">
        <f>IFERROR(VLOOKUP(D6,DB!A:F,6,0),"")</f>
        <v/>
      </c>
      <c r="J6" s="92" t="str">
        <f>IFERROR(VLOOKUP(D6,DB!A:G,7,0),"")</f>
        <v/>
      </c>
      <c r="K6" s="92"/>
      <c r="L6" s="92" t="str">
        <f>IFERROR(VLOOKUP(D6,DB!A:I,9,0),"")</f>
        <v/>
      </c>
      <c r="M6" s="136"/>
    </row>
    <row r="7" spans="1:13" ht="15">
      <c r="A7" s="37"/>
      <c r="B7" s="37" t="str">
        <f>IFERROR(VLOOKUP(D7,DB!A:K,11,0),"")</f>
        <v/>
      </c>
      <c r="C7" s="37"/>
      <c r="D7" s="149"/>
      <c r="E7" s="37"/>
      <c r="F7" s="38"/>
      <c r="G7" s="39">
        <f ca="1">IFERROR(NOW()-F7,"-")</f>
        <v>45936.165442592595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45936.165442592595</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45936.165442592595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45936.165442592595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45936.165442592595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45936.165442592595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45936.165442592595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45936.165442592595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45936.165442592595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45936.165442592595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45936.165442592595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45936.165442592595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45936.165442592595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45936.165442592595</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45936.165442592595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45936.165442592595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45936.165442592595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45936.165442592595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45936.165442592595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45936.165442592595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45936.165442592595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45936.165442592595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45936.165442592595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45936.165442592595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45936.165442592595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45936.165442592595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45936.165442592595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45936.165442592595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45936.165442592595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45936.165442592595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45936.165442592595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45936.165442592595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45936.165442592595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45936.165442592595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45936.165442592595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45936.165442592595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45936.165442592595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45936.165442592595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45936.165442592595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45936.165442592595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45936.165442592595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45936.165442592595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45936.165442592595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45936.165442592595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45936.165442592595</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45936.165442592595</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45936.165442592595</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45936.165442592595</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45936.165442592595</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45936.165442592595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45936.165442592595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45936.165442592595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45936.165442592595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45936.165442592595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45936.165442592595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45936.165442592595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45936.165442592595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45936.165442592595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45936.165442592595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45936.165442592595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45936.165442592595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45936.165442592595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45936.165442592595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45936.165442592595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45936.165442592595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45936.165442592595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45936.165442592595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45936.165442592595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45936.165442592595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45936.165442592595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45936.165442592595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45936.165442592595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45936.165442592595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45936.165442592595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45936.165442592595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45936.165442592595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45936.165442592595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45936.165442592595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45936.165442592595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45936.165442592595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45936.165442592595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45936.165442592595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45936.165442592595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45936.165442592595</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45936.165442592595</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45936.165442592595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45936.165442592595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45936.165442592595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45936.165442592595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45936.165442592595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45936.165442592595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45936.165442592595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45936.165442592595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45936.165442592595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45936.165442592595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45936.165442592595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45936.165442592595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45936.165442592595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45936.165442592595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45936.165442592595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45936.165442592595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45936.165442592595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45936.165442592595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45936.165442592595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45936.165442592595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45936.165442592595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45936.165442592595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45936.165442592595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45936.165442592595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45936.165442592595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45936.165442592595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45936.165442592595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45936.165442592595</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45936.165442592595</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45936.165442592595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45936.165442592595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45936.165442592595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45936.165442592595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45936.165442592595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45936.165442592595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45936.165442592595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45936.165442592595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45936.165442592595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45936.165442592595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45936.165442592595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45936.165442592595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45936.165442592595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45936.165442592595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45936.165442592595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45936.165442592595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45936.165442592595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45936.165442592595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45936.165442592595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45936.165442592595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45936.165442592595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45936.165442592595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45936.165442592595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45936.165442592595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45936.165442592595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45936.165442592595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45936.165442592595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45936.165442592595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45936.165442592595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45936.165442592595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45936.165442592595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45936.165442592595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45936.165442592595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45936.165442592595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45936.165442592595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45936.165442592595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45936.165442592595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45936.165442592595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45936.165442592595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45936.165442592595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45936.165442592595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45936.165442592595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45936.165442592595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45936.165442592595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45936.165442592595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45936.165442592595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45936.165442592595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45936.165442592595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45936.165442592595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45936.165442592595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45936.165442592595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45936.165442592595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45936.165442592595</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45936.165442592595</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20" t="s">
        <v>5398</v>
      </c>
      <c r="C2" s="137">
        <v>1</v>
      </c>
      <c r="D2" s="120" t="s">
        <v>34463</v>
      </c>
      <c r="E2" s="137" t="s">
        <v>39070</v>
      </c>
      <c r="F2" s="138">
        <v>45926.772847222222</v>
      </c>
      <c r="G2" s="89">
        <f ca="1">IFERROR(NOW()-F2,"-")</f>
        <v>9.3925953703728737</v>
      </c>
      <c r="H2" s="139">
        <v>45927.449074074102</v>
      </c>
      <c r="I2" s="120" t="str">
        <f>IFERROR(VLOOKUP(D2,DB!A:F,6,0),"")</f>
        <v>SCECO</v>
      </c>
      <c r="J2" s="120" t="str">
        <f>IFERROR(VLOOKUP(D2,DB!A:G,7,0),"")</f>
        <v>Weak</v>
      </c>
      <c r="K2" s="137" t="s">
        <v>39071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45936.165442592595</v>
      </c>
      <c r="H3" s="139">
        <v>45927.987534722219</v>
      </c>
      <c r="I3" s="120" t="str">
        <f>IFERROR(VLOOKUP(D3,DB!A:F,6,0),"")</f>
        <v>SCECO</v>
      </c>
      <c r="J3" s="120" t="str">
        <f>IFERROR(VLOOKUP(D3,DB!A:G,7,0),"")</f>
        <v>Vandalized</v>
      </c>
      <c r="K3" s="137" t="s">
        <v>39072</v>
      </c>
      <c r="L3" s="126" t="str">
        <f>IFERROR(VLOOKUP(D3,DB!A:I,9,0),"")</f>
        <v>Latis</v>
      </c>
    </row>
    <row r="4" spans="1:16383" ht="31.5" customHeight="1">
      <c r="A4" s="137" t="s">
        <v>39073</v>
      </c>
      <c r="B4" s="120" t="s">
        <v>5398</v>
      </c>
      <c r="C4" s="137">
        <v>1</v>
      </c>
      <c r="D4" s="120" t="s">
        <v>32861</v>
      </c>
      <c r="E4" s="137" t="s">
        <v>39070</v>
      </c>
      <c r="F4" s="138">
        <v>45933.880972222221</v>
      </c>
      <c r="G4" s="89">
        <f ca="1">IFERROR(NOW()-F4,"-")</f>
        <v>2.2844703703740379</v>
      </c>
      <c r="H4" s="139">
        <v>45929.455266203702</v>
      </c>
      <c r="I4" s="120" t="str">
        <f>IFERROR(VLOOKUP(D4,DB!A:F,6,0),"")</f>
        <v>SCECO</v>
      </c>
      <c r="J4" s="120" t="str">
        <f>IFERROR(VLOOKUP(D4,DB!A:G,7,0),"")</f>
        <v>In progress</v>
      </c>
      <c r="K4" s="137" t="s">
        <v>39071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20" t="s">
        <v>5398</v>
      </c>
      <c r="C5" s="137">
        <v>1</v>
      </c>
      <c r="D5" s="120" t="s">
        <v>33408</v>
      </c>
      <c r="E5" s="137" t="s">
        <v>38964</v>
      </c>
      <c r="F5" s="138">
        <v>45934.942245370374</v>
      </c>
      <c r="G5" s="89">
        <f ca="1">IFERROR(NOW()-F5,"-")</f>
        <v>1.2231972222216427</v>
      </c>
      <c r="H5" s="139">
        <v>45934.470231481479</v>
      </c>
      <c r="I5" s="120" t="str">
        <f>IFERROR(VLOOKUP(D5,DB!A:F,6,0),"")</f>
        <v>SCECO</v>
      </c>
      <c r="J5" s="120" t="str">
        <f>IFERROR(VLOOKUP(D5,DB!A:G,7,0),"")</f>
        <v>Dead</v>
      </c>
      <c r="K5" s="137" t="s">
        <v>39071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45936.165442592595</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45936.165442592595</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45936.165442592595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45936.165442592595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45936.165442592595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45936.165442592595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45936.165442592595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45936.165442592595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45936.165442592595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45936.165442592595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45936.165442592595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45936.165442592595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45936.165442592595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45936.165442592595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45936.165442592595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45936.165442592595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45936.165442592595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45936.165442592595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45936.165442592595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45936.165442592595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45936.165442592595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45936.165442592595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45936.165442592595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45936.165442592595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45936.165442592595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45936.165442592595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45936.165442592595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45936.165442592595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45936.165442592595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45936.165442592595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45936.165442592595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45936.165442592595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45936.165442592595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45936.165442592595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45936.165442592595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45936.165442592595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45936.165442592595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45936.165442592595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45936.165442592595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45936.165442592595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45936.165442592595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45936.165442592595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45936.165442592595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45936.165442592595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45936.165442592595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45936.165442592595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45936.165442592595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45936.165442592595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45936.165442592595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45936.165442592595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45936.165442592595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45936.165442592595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45936.165442592595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45936.165442592595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45936.165442592595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45936.165442592595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45936.165442592595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45936.165442592595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45936.165442592595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45936.165442592595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45936.165442592595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45936.165442592595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45936.165442592595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45936.165442592595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45936.165442592595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45936.165442592595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45936.165442592595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45936.165442592595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45936.165442592595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45936.165442592595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45936.165442592595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45936.165442592595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45936.165442592595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45936.165442592595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45936.165442592595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45936.165442592595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45936.165442592595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45936.165442592595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45936.165442592595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45936.165442592595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45936.165442592595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45936.165442592595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45936.165442592595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45936.165442592595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45936.165442592595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45936.165442592595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45936.165442592595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45936.165442592595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45936.165442592595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45936.165442592595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45936.165442592595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45936.165442592595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45936.165442592595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45936.165442592595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45936.165442592595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45936.165442592595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45936.165442592595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45936.165442592595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45936.165442592595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45936.165442592595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45936.165442592595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45936.165442592595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45936.165442592595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45936.165442592595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45936.165442592595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45936.165442592595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45936.165442592595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45936.165442592595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45936.165442592595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45936.165442592595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45936.165442592595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45936.165442592595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45936.165442592595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45936.165442592595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45936.165442592595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45936.165442592595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45936.165442592595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45936.165442592595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45936.165442592595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45936.165442592595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45936.165442592595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45936.165442592595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45936.165442592595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45936.165442592595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45936.165442592595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45936.165442592595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45936.165442592595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45936.165442592595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45936.165442592595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45936.165442592595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45936.165442592595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45936.165442592595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45936.165442592595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45936.165442592595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45936.165442592595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45936.165442592595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45936.165442592595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45936.165442592595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45936.165442592595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45936.165442592595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45936.165442592595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45936.165442592595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45936.165442592595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45936.165442592595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45936.165442592595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45936.165442592595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45936.165442592595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45936.165442592595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45936.165442592595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45936.165442592595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45936.165442592595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45936.165442592595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45936.165442592595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45936.165442592595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45936.165442592595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45936.165442592595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45936.165442592595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45936.165442592595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45936.165442592595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45936.165442592595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45936.165442592595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45936.165442592595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45936.165442592595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45936.165442592595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45936.165442592595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45936.165442592595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45936.165442592595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45936.165442592595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45936.165442592595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45936.165442592595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45936.165442592595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45936.165442592595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45936.165442592595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45936.165442592595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45936.165442592595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45936.165442592595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45936.165442592595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45936.165442592595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45936.165442592595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45936.165442592595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45936.165442592595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45936.165442592595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45936.165442592595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45936.165442592595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45936.165442592595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45936.165442592595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45936.165442592595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45936.165442592595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45936.165442592595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45936.165442592595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45936.165442592595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45936.165442592595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45936.165442592595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45936.165442592595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45936.165442592595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45936.165442592595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45936.165442592595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45936.165442592595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45936.165442592595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45936.165442592595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45936.165442592595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45936.165442592595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45936.165442592595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45936.165442592595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45936.165442592595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45936.165442592595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45936.165442592595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45936.165442592595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45936.165442592595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45936.165442592595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45936.165442592595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45936.165442592595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45936.165442592595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45936.165442592595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45936.165442592595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45936.165442592595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45936.165442592595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45936.165442592595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45936.165442592595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45936.165442592595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45936.165442592595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45936.165442592595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45936.165442592595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45936.165442592595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45936.165442592595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45936.165442592595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45936.165442592595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45936.165442592595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45936.165442592595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45936.165442592595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45936.165442592595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45936.165442592595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45936.165442592595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45936.165442592595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45936.165442592595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45936.165442592595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45936.165442592595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45936.165442592595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45936.165442592595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45936.165442592595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45936.165442592595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45936.165442592595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45936.165442592595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45936.165442592595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45936.165442592595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45936.165442592595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45936.165442592595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45936.165442592595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45936.165442592595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45936.165442592595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45936.165442592595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45936.165442592595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45936.165442592595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45936.165442592595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45936.165442592595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45936.165442592595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45936.165442592595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45936.165442592595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45936.165442592595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45936.165442592595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45936.165442592595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45936.165442592595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45936.165442592595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45936.165442592595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45936.165442592595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45936.165442592595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45936.165442592595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45936.165442592595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45936.165442592595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45936.165442592595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45936.165442592595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45936.165442592595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45936.165442592595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45936.165442592595</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2025-10-06T00:58:25Z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