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02" documentId="13_ncr:1_{F6CB121F-512D-4AA6-A0C1-0FB36C537598}" xr6:coauthVersionLast="47" xr6:coauthVersionMax="47" xr10:uidLastSave="{BCFF163B-FEBA-4CEF-B0A7-AABF5142CC1A}"/>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L3" i="1"/>
  <c r="L4" i="1"/>
  <c r="L5" i="1"/>
  <c r="L6" i="1"/>
  <c r="L7" i="1"/>
  <c r="L8" i="1"/>
  <c r="L9" i="1"/>
  <c r="L10" i="1"/>
  <c r="L11" i="1"/>
  <c r="L12" i="1"/>
  <c r="L13" i="1"/>
  <c r="L14" i="1"/>
  <c r="L15" i="1"/>
  <c r="L16" i="1"/>
  <c r="L17" i="1"/>
  <c r="L18" i="1"/>
  <c r="L19" i="1"/>
  <c r="L20" i="1"/>
  <c r="L21" i="1"/>
  <c r="L22" i="1"/>
  <c r="L23" i="1"/>
  <c r="L24" i="1"/>
  <c r="L25" i="1"/>
  <c r="L26" i="1"/>
  <c r="L27" i="1"/>
  <c r="J3" i="1"/>
  <c r="J4" i="1"/>
  <c r="J5" i="1"/>
  <c r="J6" i="1"/>
  <c r="J7" i="1"/>
  <c r="J8" i="1"/>
  <c r="J9" i="1"/>
  <c r="J10" i="1"/>
  <c r="J11" i="1"/>
  <c r="J12" i="1"/>
  <c r="J13" i="1"/>
  <c r="J14" i="1"/>
  <c r="J15" i="1"/>
  <c r="J16" i="1"/>
  <c r="J17" i="1"/>
  <c r="J18" i="1"/>
  <c r="J19" i="1"/>
  <c r="J20" i="1"/>
  <c r="J21" i="1"/>
  <c r="J22" i="1"/>
  <c r="J23" i="1"/>
  <c r="J24" i="1"/>
  <c r="J25" i="1"/>
  <c r="J26" i="1"/>
  <c r="J27" i="1"/>
  <c r="I3" i="1"/>
  <c r="I4" i="1"/>
  <c r="I5" i="1"/>
  <c r="I6" i="1"/>
  <c r="I7" i="1"/>
  <c r="I8" i="1"/>
  <c r="I9" i="1"/>
  <c r="I10" i="1"/>
  <c r="I11" i="1"/>
  <c r="I12" i="1"/>
  <c r="I13" i="1"/>
  <c r="I14" i="1"/>
  <c r="I15" i="1"/>
  <c r="I16" i="1"/>
  <c r="I17" i="1"/>
  <c r="I18" i="1"/>
  <c r="I19" i="1"/>
  <c r="I20" i="1"/>
  <c r="I21" i="1"/>
  <c r="I22" i="1"/>
  <c r="I23" i="1"/>
  <c r="I24" i="1"/>
  <c r="I25" i="1"/>
  <c r="I26" i="1"/>
  <c r="I27" i="1"/>
  <c r="G3" i="1"/>
  <c r="G4" i="1"/>
  <c r="G5" i="1"/>
  <c r="G6" i="1"/>
  <c r="G7" i="1"/>
  <c r="G8" i="1"/>
  <c r="G9" i="1"/>
  <c r="G10" i="1"/>
  <c r="G11" i="1"/>
  <c r="G12" i="1"/>
  <c r="G13" i="1"/>
  <c r="G14" i="1"/>
  <c r="G15" i="1"/>
  <c r="G16" i="1"/>
  <c r="G17" i="1"/>
  <c r="G18" i="1"/>
  <c r="G19" i="1"/>
  <c r="G20" i="1"/>
  <c r="G21" i="1"/>
  <c r="G22" i="1"/>
  <c r="G23" i="1"/>
  <c r="G24" i="1"/>
  <c r="G25" i="1"/>
  <c r="G26" i="1"/>
  <c r="G27" i="1"/>
  <c r="B3" i="1"/>
  <c r="B5" i="1"/>
  <c r="B6" i="1"/>
  <c r="B7" i="1"/>
  <c r="B8" i="1"/>
  <c r="B9" i="1"/>
  <c r="B10" i="1"/>
  <c r="B11" i="1"/>
  <c r="B12" i="1"/>
  <c r="B13" i="1"/>
  <c r="B14" i="1"/>
  <c r="B15" i="1"/>
  <c r="B16" i="1"/>
  <c r="B17" i="1"/>
  <c r="B18" i="1"/>
  <c r="B19" i="1"/>
  <c r="B20" i="1"/>
  <c r="B21" i="1"/>
  <c r="B22" i="1"/>
  <c r="B23" i="1"/>
  <c r="B24" i="1"/>
  <c r="B25" i="1"/>
  <c r="B26" i="1"/>
  <c r="B27"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<sst xmlns="http://schemas.openxmlformats.org/spreadsheetml/2006/main" count="179031" uniqueCount="39107">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</sst>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289.2199332175951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8.7249447916692588</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7.8243402778753079E-2</v>
      </c>
      <c r="H4" s="138">
        <v>45952.084930555553</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45952.168359143521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45952.168359143521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45952.168359143521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45952.168359143521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45952.168359143521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45952.168359143521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45952.168359143521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45952.168359143521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45952.168359143521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45952.168359143521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45952.168359143521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45952.168359143521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45952.168359143521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45952.168359143521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45952.168359143521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45952.168359143521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45952.168359143521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45952.168359143521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45952.168359143521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45952.168359143521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45952.168359143521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45952.168359143521</v>
      </c>
      <c r="H26" s="138"/>
      <c r="I26" s="136" t="str">
        <f>IFERROR(VLOOKUP(D26,DB!A:F,6,0),"")</f>
        <v/>
      </c>
      <c r="J26" s="136" t="str">
        <f>IFERROR(VLOOKUP(D26,DB!A:G,7,0),"")</f>
        <v/>
      </c>
      <c r="K26" s="140"/>
      <c r="L26" s="141" t="str">
        <f>IFERROR(VLOOKUP(D26,DB!A:I,9,0),"")</f>
        <v/>
      </c>
    </row>
    <row r="27" spans="1:12" ht="15" customHeight="1">
      <c r="A27" s="147"/>
      <c r="B27" s="148" t="str">
        <f>IFERROR(VLOOKUP(D27,DB!A:K,11,0),"")</f>
        <v/>
      </c>
      <c r="C27" s="148"/>
      <c r="D27" s="148"/>
      <c r="E27" s="149"/>
      <c r="F27" s="150"/>
      <c r="G27" s="151">
        <f ca="1">IFERROR(NOW()-F27,"")</f>
        <v>45952.168359143521</v>
      </c>
      <c r="H27" s="150"/>
      <c r="I27" s="148" t="str">
        <f>IFERROR(VLOOKUP(D27,DB!A:F,6,0),"")</f>
        <v/>
      </c>
      <c r="J27" s="148" t="str">
        <f>IFERROR(VLOOKUP(D27,DB!A:G,7,0),"")</f>
        <v/>
      </c>
      <c r="K27" s="152"/>
      <c r="L27" s="153" t="str">
        <f>IFERROR(VLOOKUP(D27,DB!A:I,9,0),"")</f>
        <v/>
      </c>
    </row>
    <row r="28" spans="1:12" ht="15" customHeight="1">
      <c r="A28" s="135"/>
      <c r="B28" s="136" t="str">
        <f>IFERROR(VLOOKUP(D28,DB!A:K,11,0),"")</f>
        <v/>
      </c>
      <c r="C28" s="136"/>
      <c r="D28" s="136"/>
      <c r="E28" s="137"/>
      <c r="F28" s="138"/>
      <c r="G28" s="139">
        <f ca="1">IFERROR(NOW()-F28,"")</f>
        <v>45952.168359143521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45952.168359143521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45952.168359143521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45952.168359143521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45952.168359143521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45952.168359143521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45952.168359143521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45952.168359143521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45952.168359143521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45952.168359143521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45952.168359143521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45952.168359143521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45952.168359143521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45952.168359143521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45952.168359143521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45952.168359143521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45952.168359143521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45952.168359143521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45952.168359143521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45952.168359143521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45952.168359143521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45952.168359143521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45952.168359143521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45952.168359143521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45952.168359143521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45952.168359143521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45952.168359143521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45952.168359143521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45952.168359143521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45952.168359143521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45952.168359143521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45952.168359143521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45952.168359143521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45952.168359143521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45952.168359143521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45952.168359143521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45952.168359143521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45952.168359143521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45952.168359143521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45952.168359143521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45952.168359143521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45952.168359143521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45952.168359143521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45952.168359143521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45952.168359143521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45952.168359143521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45952.168359143521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45952.168359143521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45952.168359143521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45952.168359143521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45952.168359143521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45952.168359143521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45952.168359143521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45952.168359143521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45952.168359143521</v>
      </c>
      <c r="H82" s="138"/>
      <c r="I82" s="136" t="str">
        <f>IFERROR(VLOOKUP(D82,DB!A:F,6,0),"")</f>
        <v/>
      </c>
      <c r="J82" s="136" t="str">
        <f>IFERROR(VLOOKUP(D82,DB!A:G,7,0),"")</f>
        <v/>
      </c>
      <c r="K82" s="140"/>
      <c r="L82" s="141" t="str">
        <f>IFERROR(VLOOKUP(D82,DB!A:I,9,0),"")</f>
        <v/>
      </c>
    </row>
    <row r="83" spans="1:12" ht="15" customHeight="1">
      <c r="A83" s="147"/>
      <c r="B83" s="148" t="str">
        <f>IFERROR(VLOOKUP(D83,DB!A:K,11,0),"")</f>
        <v/>
      </c>
      <c r="C83" s="148"/>
      <c r="D83" s="148"/>
      <c r="E83" s="149"/>
      <c r="F83" s="150"/>
      <c r="G83" s="151">
        <f ca="1">IFERROR(NOW()-F83,"")</f>
        <v>45952.168359143521</v>
      </c>
      <c r="H83" s="150"/>
      <c r="I83" s="148" t="str">
        <f>IFERROR(VLOOKUP(D83,DB!A:F,6,0),"")</f>
        <v/>
      </c>
      <c r="J83" s="148"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57A0FC33-8125-44D0-809A-8961660C704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145.44127581018984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127.16852118055976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7.6725836805562722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45952.168359143521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45952.168359143521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45952.168359143521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45952.168359143521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45952.168359143521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45952.168359143521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45952.168359143521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45952.168359143521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45952.168359143521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45952.168359143521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45952.168359143521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45952.168359143521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45952.168359143521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45952.168359143521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45952.168359143521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45952.168359143521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45952.168359143521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45952.168359143521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45952.168359143521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45952.168359143521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45952.168359143521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45952.168359143521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45952.168359143521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45952.168359143521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45952.168359143521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45952.168359143521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45952.168359143521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45952.168359143521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45952.168359143521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45952.168359143521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45952.168359143521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45952.168359143521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45952.168359143521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45952.168359143521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45952.168359143521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45952.168359143521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45952.168359143521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45952.168359143521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45952.168359143521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45952.168359143521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45952.168359143521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45952.168359143521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45952.168359143521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45952.168359143521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45952.168359143521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45952.168359143521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45952.168359143521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45952.168359143521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45952.168359143521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45952.168359143521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45952.168359143521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45952.168359143521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45952.168359143521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45952.168359143521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45952.168359143521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45952.168359143521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45952.168359143521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45952.168359143521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45952.168359143521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45952.168359143521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45952.168359143521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45952.168359143521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45952.168359143521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45952.168359143521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45952.168359143521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45952.168359143521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45952.168359143521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E14" sqref="E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18" t="s">
        <v>15083</v>
      </c>
      <c r="E2" s="18" t="s">
        <v>38998</v>
      </c>
      <c r="F2" s="20"/>
      <c r="G2" s="21">
        <f t="shared" ref="G2:G35" ca="1" si="0">IFERROR(NOW()-F2,"-")</f>
        <v>45952.168359143521</v>
      </c>
      <c r="H2" s="22"/>
      <c r="I2" s="19" t="str">
        <f>IFERROR(VLOOKUP(D2,DB!A:F,6,0),"")</f>
        <v>Generator-DG</v>
      </c>
      <c r="J2" s="18" t="str">
        <f>IFERROR(VLOOKUP(D2,DB!A:G,7,0),"")</f>
        <v>Good</v>
      </c>
      <c r="K2" s="47"/>
      <c r="L2" s="23" t="str">
        <f>IFERROR(VLOOKUP(D2,DB!A:I,9,0),"")</f>
        <v>Latis</v>
      </c>
    </row>
    <row r="3" spans="1:13" ht="15" customHeight="1">
      <c r="A3" s="19"/>
      <c r="B3" s="64" t="str">
        <f>IFERROR(VLOOKUP(D3,DB!A:K,11,0),"")</f>
        <v/>
      </c>
      <c r="C3" s="18"/>
      <c r="D3" s="18"/>
      <c r="E3" s="18"/>
      <c r="F3" s="20"/>
      <c r="G3" s="21">
        <f t="shared" ca="1" si="0"/>
        <v>45952.168359143521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45952.168359143521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45952.168359143521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45952.168359143521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45952.168359143521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45952.168359143521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45952.168359143521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45952.168359143521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45952.168359143521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45952.168359143521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45952.168359143521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45952.168359143521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45952.168359143521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45952.168359143521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45952.168359143521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45952.168359143521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45952.168359143521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45952.168359143521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45952.168359143521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45952.168359143521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45952.168359143521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45952.168359143521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45952.168359143521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45952.168359143521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45952.168359143521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45952.168359143521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45952.168359143521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45952.168359143521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45952.168359143521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45952.168359143521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45952.168359143521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45952.168359143521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45952.168359143521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45952.168359143521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45952.168359143521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45952.168359143521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45952.168359143521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45952.168359143521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45952.168359143521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45952.168359143521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45952.168359143521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45952.168359143521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45952.168359143521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45952.168359143521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45952.168359143521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45952.168359143521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45952.168359143521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45952.168359143521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45952.168359143521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45952.168359143521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45952.168359143521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45952.168359143521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45952.168359143521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45952.168359143521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45952.168359143521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45952.168359143521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45952.168359143521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45952.168359143521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45952.168359143521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45952.168359143521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45952.168359143521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45952.168359143521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45952.168359143521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45952.168359143521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45952.168359143521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45952.168359143521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45952.168359143521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45952.168359143521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45952.168359143521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45952.168359143521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45952.168359143521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45952.168359143521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45952.168359143521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45952.168359143521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45952.168359143521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45952.168359143521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45952.168359143521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45952.168359143521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45952.168359143521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45952.168359143521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45952.168359143521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45952.168359143521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45952.168359143521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45952.168359143521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45952.168359143521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45952.168359143521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45952.168359143521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45952.168359143521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45952.168359143521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45952.168359143521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45952.168359143521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45952.168359143521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45952.168359143521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45952.168359143521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45952.168359143521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45952.168359143521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45952.168359143521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45952.168359143521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45952.168359143521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45952.168359143521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45952.168359143521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45952.168359143521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45952.168359143521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45952.168359143521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45952.168359143521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45952.168359143521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45952.168359143521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45952.168359143521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45952.168359143521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45952.168359143521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45952.168359143521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45952.168359143521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45952.168359143521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45952.168359143521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45952.168359143521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45952.168359143521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45952.168359143521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45952.168359143521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45952.168359143521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45952.168359143521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45952.168359143521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45952.168359143521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45952.168359143521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45952.168359143521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45952.168359143521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45952.168359143521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45952.168359143521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45952.168359143521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45952.168359143521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45952.168359143521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45952.168359143521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45952.168359143521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45952.168359143521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45952.168359143521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45952.168359143521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45952.168359143521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45952.168359143521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45952.168359143521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45952.168359143521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45952.168359143521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45952.168359143521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45952.168359143521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45952.168359143521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45952.168359143521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45952.168359143521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45952.168359143521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45952.168359143521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45952.168359143521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45952.168359143521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45952.168359143521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45952.168359143521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45952.168359143521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45952.168359143521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45952.168359143521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45952.168359143521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45952.168359143521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45952.168359143521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45952.168359143521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45952.168359143521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45952.168359143521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45952.168359143521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45952.168359143521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45952.168359143521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45952.168359143521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45952.168359143521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45952.168359143521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45952.168359143521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45952.168359143521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45952.168359143521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45952.168359143521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45952.168359143521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45952.168359143521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45952.168359143521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45952.168359143521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45952.168359143521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45952.168359143521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45952.168359143521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45952.168359143521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45952.168359143521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45952.168359143521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45952.168359143521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45952.168359143521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45952.168359143521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45952.168359143521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45952.168359143521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45952.168359143521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45952.168359143521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45952.168359143521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45952.168359143521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45952.168359143521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45952.168359143521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45952.168359143521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45952.168359143521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45952.168359143521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45952.168359143521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45952.168359143521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45952.168359143521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45952.168359143521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45952.168359143521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45952.168359143521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45952.168359143521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45952.168359143521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45952.168359143521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45952.168359143521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45952.168359143521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45952.168359143521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45952.168359143521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45952.168359143521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45952.168359143521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45952.168359143521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45952.168359143521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45952.168359143521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45952.168359143521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45952.168359143521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45952.168359143521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45952.168359143521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45952.168359143521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45952.168359143521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45952.168359143521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45952.168359143521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45952.168359143521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45952.168359143521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45952.168359143521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45952.168359143521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45952.168359143521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45952.168359143521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45952.168359143521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45952.168359143521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45952.168359143521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45952.168359143521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45952.168359143521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45952.168359143521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45952.168359143521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45952.168359143521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45952.168359143521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45952.168359143521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45952.168359143521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45952.168359143521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45952.168359143521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45952.168359143521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45952.168359143521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45952.168359143521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45952.168359143521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45952.168359143521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45952.168359143521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45952.168359143521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45952.168359143521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45952.168359143521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45952.168359143521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45952.168359143521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45952.168359143521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45952.168359143521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45952.168359143521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45952.168359143521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45952.168359143521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45952.168359143521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45952.168359143521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45952.168359143521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45952.168359143521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45952.168359143521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45952.168359143521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45952.168359143521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45952.168359143521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45952.168359143521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45952.168359143521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45952.168359143521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45952.168359143521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45952.168359143521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45952.168359143521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45952.168359143521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45952.168359143521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45952.168359143521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45952.168359143521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45952.168359143521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45952.168359143521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45952.168359143521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45952.168359143521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45952.168359143521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45952.168359143521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45952.168359143521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45952.168359143521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45952.168359143521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45952.168359143521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45952.168359143521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45952.168359143521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45952.168359143521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45952.168359143521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45952.168359143521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45952.168359143521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45952.168359143521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45952.168359143521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45952.168359143521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45952.168359143521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45952.168359143521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45952.168359143521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45952.168359143521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45952.168359143521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45952.168359143521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45952.168359143521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45952.168359143521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45952.168359143521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45952.168359143521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45952.168359143521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45952.168359143521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45952.168359143521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45952.168359143521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45952.168359143521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45952.168359143521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45952.168359143521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45952.168359143521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45952.168359143521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45952.168359143521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45952.168359143521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45952.168359143521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45952.168359143521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45952.168359143521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45952.168359143521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45952.168359143521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45952.168359143521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45952.168359143521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45952.168359143521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45952.168359143521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45952.168359143521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45952.168359143521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45952.168359143521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45952.168359143521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45952.168359143521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45952.168359143521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45952.168359143521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45952.168359143521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45952.168359143521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45952.168359143521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45952.168359143521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45952.168359143521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45952.168359143521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45952.168359143521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45952.168359143521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45952.168359143521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45952.168359143521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45952.168359143521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45952.168359143521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45952.168359143521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45952.168359143521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45952.168359143521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45952.168359143521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45952.168359143521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45952.168359143521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45952.168359143521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45952.168359143521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45952.168359143521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45952.168359143521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45952.168359143521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45952.168359143521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45952.168359143521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45952.168359143521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45952.168359143521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45952.168359143521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45952.168359143521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45952.168359143521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45952.168359143521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45952.168359143521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45952.168359143521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45952.168359143521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45952.168359143521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45952.168359143521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45952.168359143521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45952.168359143521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45952.168359143521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45952.168359143521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45952.168359143521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45952.168359143521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45952.168359143521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45952.168359143521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45952.168359143521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45952.168359143521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45952.168359143521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45952.168359143521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45952.168359143521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45952.168359143521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45952.168359143521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45952.168359143521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45952.168359143521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45952.168359143521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45952.168359143521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45952.168359143521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45952.168359143521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45952.168359143521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45952.168359143521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45952.168359143521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45952.168359143521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45952.168359143521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45952.168359143521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45952.168359143521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45952.168359143521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45952.168359143521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45952.168359143521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45952.168359143521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45952.168359143521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45952.168359143521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45952.168359143521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45952.168359143521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45952.168359143521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45952.168359143521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45952.168359143521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45952.168359143521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45952.168359143521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45952.168359143521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45952.168359143521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45952.168359143521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45952.168359143521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45952.168359143521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45952.168359143521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45952.168359143521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45952.168359143521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45952.168359143521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45952.168359143521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45952.168359143521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45952.168359143521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45952.168359143521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45952.168359143521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45952.168359143521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45952.168359143521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45952.168359143521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45952.168359143521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45952.168359143521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45952.168359143521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45952.168359143521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45952.168359143521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45952.168359143521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45952.168359143521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45952.168359143521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45952.168359143521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45952.168359143521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45952.168359143521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45952.168359143521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45952.168359143521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45952.168359143521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45952.168359143521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45952.168359143521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45952.168359143521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45952.168359143521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45952.168359143521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45952.168359143521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45952.168359143521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45952.168359143521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45952.168359143521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45952.168359143521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45952.168359143521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45952.168359143521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45952.168359143521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45952.168359143521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45952.168359143521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45952.168359143521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45952.168359143521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45952.168359143521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45952.168359143521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45952.168359143521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45952.168359143521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45952.168359143521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45952.168359143521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45952.168359143521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45952.168359143521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45952.168359143521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45952.168359143521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45952.168359143521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45952.168359143521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45952.168359143521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45952.168359143521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45952.168359143521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45952.168359143521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45952.168359143521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45952.168359143521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45952.168359143521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45952.168359143521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45952.168359143521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45952.168359143521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45952.168359143521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45952.168359143521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45952.168359143521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45952.168359143521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45952.168359143521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45952.168359143521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45952.168359143521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45952.168359143521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45952.168359143521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45952.168359143521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45952.168359143521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45952.168359143521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45952.168359143521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45952.168359143521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45952.168359143521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45952.168359143521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45952.168359143521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45952.168359143521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45952.168359143521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45952.168359143521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45952.168359143521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45952.168359143521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45952.168359143521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45952.168359143521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45952.168359143521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45952.168359143521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45952.168359143521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45952.168359143521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45952.168359143521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45952.168359143521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45952.168359143521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45952.168359143521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45952.168359143521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45952.168359143521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45952.168359143521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45952.168359143521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45952.168359143521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45952.168359143521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45952.168359143521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45952.168359143521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45952.168359143521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45952.168359143521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45952.168359143521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45952.168359143521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45952.168359143521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45952.168359143521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45952.168359143521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45952.168359143521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45952.168359143521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45952.168359143521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45952.168359143521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45952.168359143521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45952.168359143521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45952.168359143521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45952.168359143521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45952.168359143521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45952.168359143521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45952.168359143521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45952.168359143521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45952.168359143521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45952.168359143521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45952.168359143521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45952.168359143521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45952.168359143521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45952.168359143521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45952.168359143521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45952.168359143521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45952.168359143521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45952.168359143521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45952.168359143521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45952.168359143521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45952.168359143521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45952.168359143521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45952.168359143521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45952.168359143521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45952.168359143521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45952.168359143521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45952.168359143521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45952.168359143521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45952.168359143521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45952.168359143521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45952.168359143521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45952.168359143521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45952.168359143521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45952.168359143521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45952.168359143521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45952.168359143521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45952.168359143521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45952.168359143521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45952.168359143521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45952.168359143521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45952.168359143521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45952.168359143521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45952.168359143521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45952.168359143521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45952.168359143521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45952.168359143521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45952.168359143521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45952.168359143521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45952.168359143521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45952.168359143521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45952.168359143521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45952.168359143521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45952.168359143521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45952.168359143521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45952.168359143521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45952.168359143521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45952.168359143521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45952.168359143521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45952.168359143521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45952.168359143521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45952.168359143521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45952.168359143521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45952.168359143521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45952.168359143521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45952.168359143521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45952.168359143521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45952.168359143521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45952.168359143521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45952.168359143521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45952.168359143521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45952.168359143521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45952.168359143521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45952.168359143521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45952.168359143521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45952.168359143521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45952.168359143521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45952.168359143521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45952.168359143521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45952.168359143521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45952.168359143521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45952.168359143521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45952.168359143521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45952.168359143521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45952.168359143521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45952.168359143521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45952.168359143521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45952.168359143521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45952.168359143521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45952.168359143521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45952.168359143521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45952.168359143521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45952.168359143521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45952.168359143521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45952.168359143521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45952.168359143521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45952.168359143521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45952.168359143521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45952.168359143521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45952.168359143521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45952.168359143521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45952.168359143521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45952.168359143521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45952.168359143521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45952.168359143521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45952.168359143521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45952.168359143521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45952.168359143521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45952.168359143521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45952.168359143521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45952.168359143521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45952.168359143521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45952.168359143521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45952.168359143521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45952.168359143521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45952.168359143521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45952.168359143521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45952.168359143521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45952.168359143521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45952.168359143521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45952.168359143521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45952.168359143521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45952.168359143521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45952.168359143521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45952.168359143521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45952.168359143521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45952.168359143521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45952.168359143521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45952.168359143521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45952.168359143521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45952.168359143521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45952.168359143521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45952.168359143521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45952.168359143521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45952.168359143521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45952.168359143521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45952.168359143521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45952.168359143521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45952.168359143521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45952.168359143521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45952.168359143521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45952.168359143521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45952.168359143521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45952.168359143521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45952.168359143521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45952.168359143521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45952.168359143521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45952.168359143521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45952.168359143521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45952.168359143521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45952.168359143521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45952.168359143521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45952.168359143521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45952.168359143521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45952.168359143521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45952.168359143521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45952.168359143521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45952.168359143521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45952.168359143521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45952.168359143521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45952.168359143521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45952.168359143521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45952.168359143521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45952.168359143521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45952.168359143521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45952.168359143521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45952.168359143521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45952.168359143521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45952.168359143521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45952.168359143521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45952.168359143521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45952.168359143521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45952.168359143521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45952.168359143521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45952.168359143521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45952.168359143521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45952.168359143521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45952.168359143521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45952.168359143521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45952.168359143521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45952.168359143521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45952.168359143521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45952.168359143521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45952.168359143521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45952.168359143521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45952.168359143521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45952.168359143521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45952.168359143521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45952.168359143521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45952.168359143521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45952.168359143521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45952.168359143521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45952.168359143521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45952.168359143521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45952.168359143521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45952.168359143521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45952.168359143521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45952.168359143521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45952.168359143521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45952.168359143521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45952.168359143521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45952.168359143521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45952.168359143521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45952.168359143521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45952.168359143521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45952.168359143521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45952.168359143521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45952.168359143521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45952.168359143521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45952.168359143521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45952.168359143521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45952.168359143521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45952.168359143521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45952.168359143521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45952.168359143521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45952.168359143521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45952.168359143521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45952.168359143521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45952.168359143521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45952.168359143521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45952.168359143521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45952.168359143521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45952.168359143521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45952.168359143521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45952.168359143521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45952.168359143521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45952.168359143521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45952.168359143521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45952.168359143521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45952.168359143521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45952.168359143521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45952.168359143521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45952.168359143521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45952.168359143521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45952.168359143521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45952.168359143521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45952.168359143521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45952.168359143521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45952.168359143521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45952.168359143521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45952.168359143521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45952.168359143521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45952.168359143521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45952.168359143521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45952.168359143521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45952.168359143521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45952.168359143521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45952.168359143521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45952.168359143521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45952.168359143521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45952.168359143521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45952.168359143521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45952.168359143521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45952.168359143521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45952.168359143521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45952.168359143521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45952.168359143521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45952.168359143521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45952.168359143521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45952.168359143521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45952.168359143521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45952.168359143521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45952.168359143521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45952.168359143521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45952.168359143521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45952.168359143521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45952.168359143521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45952.168359143521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45952.168359143521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45952.168359143521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45952.168359143521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45952.168359143521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45952.168359143521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45952.168359143521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45952.168359143521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45952.168359143521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45952.168359143521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45952.168359143521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45952.168359143521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45952.168359143521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45952.168359143521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45952.168359143521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45952.168359143521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45952.168359143521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45952.168359143521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45952.168359143521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45952.168359143521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45952.168359143521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45952.168359143521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45952.168359143521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45952.168359143521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45952.168359143521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45952.168359143521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45952.168359143521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45952.168359143521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45952.168359143521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45952.168359143521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45952.168359143521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45952.168359143521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45952.168359143521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45952.168359143521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45952.168359143521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45952.168359143521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45952.168359143521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45952.168359143521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45952.168359143521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45952.168359143521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45952.168359143521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45952.168359143521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45952.168359143521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45952.168359143521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45952.168359143521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45952.168359143521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45952.168359143521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45952.168359143521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45952.168359143521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45952.168359143521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45952.168359143521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45952.168359143521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45952.168359143521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45952.168359143521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45952.168359143521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45952.168359143521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45952.168359143521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45952.168359143521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45952.168359143521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45952.168359143521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45952.168359143521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45952.168359143521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45952.168359143521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45952.168359143521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45952.168359143521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45952.168359143521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45952.168359143521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45952.168359143521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45952.168359143521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45952.168359143521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45952.168359143521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45952.168359143521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45952.168359143521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45952.168359143521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45952.168359143521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45952.168359143521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45952.168359143521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45952.168359143521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45952.168359143521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45952.168359143521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45952.168359143521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45952.168359143521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45952.168359143521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45952.168359143521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45952.168359143521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45952.168359143521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45952.168359143521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45952.168359143521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45952.168359143521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45952.168359143521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45952.168359143521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45952.168359143521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45952.168359143521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45952.168359143521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45952.168359143521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45952.168359143521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45952.168359143521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45952.168359143521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45952.168359143521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45952.168359143521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45952.168359143521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45952.168359143521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45952.168359143521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45952.168359143521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45952.168359143521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45952.168359143521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45952.168359143521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45952.168359143521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45952.168359143521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45952.168359143521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45952.168359143521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45952.168359143521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45952.168359143521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45952.168359143521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45952.168359143521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45952.168359143521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45952.168359143521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45952.168359143521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45952.168359143521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45952.168359143521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45952.168359143521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45952.168359143521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45952.168359143521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45952.168359143521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45952.168359143521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45952.168359143521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45952.168359143521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45952.168359143521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45952.168359143521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45952.168359143521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45952.168359143521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45952.168359143521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45952.168359143521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45952.168359143521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45952.168359143521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45952.168359143521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45952.168359143521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45952.168359143521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45952.168359143521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45952.168359143521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45952.168359143521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45952.168359143521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45952.168359143521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45952.168359143521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45952.168359143521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45952.168359143521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45952.168359143521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45952.168359143521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45952.168359143521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45952.168359143521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45952.168359143521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45952.168359143521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45952.168359143521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45952.168359143521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45952.168359143521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45952.168359143521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45952.168359143521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45952.168359143521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45952.168359143521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45952.168359143521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45952.168359143521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45952.168359143521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45952.168359143521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45952.168359143521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45952.168359143521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45952.168359143521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45952.168359143521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45952.168359143521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45952.168359143521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45952.168359143521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45952.168359143521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45952.168359143521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45952.168359143521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45952.168359143521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45952.168359143521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45952.168359143521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45952.168359143521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45952.168359143521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45952.168359143521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45952.168359143521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45952.168359143521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45952.168359143521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45952.168359143521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45952.168359143521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45952.168359143521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45952.168359143521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45952.168359143521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45952.168359143521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45952.168359143521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45952.168359143521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45952.168359143521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45952.168359143521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45952.168359143521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45952.168359143521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45952.168359143521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45952.168359143521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45952.168359143521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45952.168359143521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45952.168359143521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45952.168359143521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45952.168359143521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45952.168359143521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45952.168359143521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45952.168359143521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45952.168359143521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45952.168359143521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45952.168359143521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45952.168359143521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45952.168359143521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45952.168359143521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45952.168359143521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45952.168359143521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45952.168359143521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45952.168359143521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45952.168359143521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45952.168359143521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45952.168359143521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45952.168359143521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45952.168359143521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45952.168359143521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45952.168359143521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45952.168359143521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45952.168359143521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45952.168359143521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45952.168359143521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45952.168359143521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45952.168359143521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45952.168359143521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45952.168359143521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45952.168359143521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45952.168359143521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45952.168359143521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45952.168359143521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45952.168359143521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45952.168359143521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45952.168359143521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45952.168359143521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45952.168359143521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45952.168359143521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45952.168359143521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45952.168359143521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45952.168359143521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45952.168359143521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45952.168359143521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45952.168359143521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45952.168359143521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45952.168359143521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45952.168359143521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45952.168359143521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45952.168359143521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45952.168359143521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45952.168359143521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45952.168359143521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45952.168359143521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45952.168359143521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45952.168359143521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45952.168359143521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45952.168359143521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45952.168359143521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45952.168359143521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45952.168359143521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45952.168359143521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45952.168359143521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45952.168359143521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45952.168359143521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45952.168359143521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45952.168359143521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45952.168359143521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45952.168359143521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45952.168359143521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45952.168359143521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45952.168359143521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45952.168359143521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45952.168359143521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45952.168359143521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45952.168359143521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45952.168359143521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45952.168359143521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45952.168359143521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45952.168359143521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45952.168359143521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45952.168359143521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45952.168359143521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45952.168359143521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45952.168359143521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45952.168359143521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45952.168359143521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45952.168359143521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45952.168359143521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45952.168359143521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45952.168359143521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45952.168359143521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45952.168359143521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45952.168359143521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45952.168359143521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45952.168359143521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45952.168359143521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45952.168359143521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45952.168359143521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45952.168359143521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45952.168359143521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45952.168359143521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45952.168359143521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45952.168359143521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45952.168359143521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45952.168359143521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45952.168359143521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45952.168359143521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45952.168359143521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45952.168359143521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45952.168359143521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45952.168359143521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45952.168359143521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45952.168359143521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45952.168359143521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45952.168359143521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45952.168359143521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45952.168359143521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45952.168359143521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45952.168359143521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45952.168359143521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45952.168359143521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45952.168359143521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45952.168359143521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45952.168359143521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45952.168359143521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45952.168359143521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45952.168359143521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45952.168359143521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45952.168359143521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45952.168359143521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45952.168359143521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45952.168359143521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45952.168359143521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45952.168359143521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45952.168359143521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45952.168359143521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45952.168359143521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45952.168359143521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45952.168359143521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45952.168359143521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45952.168359143521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45952.168359143521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248.68764155092504</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1</v>
      </c>
      <c r="D3" s="123" t="s">
        <v>35200</v>
      </c>
      <c r="E3" s="100" t="s">
        <v>38998</v>
      </c>
      <c r="F3" s="125">
        <v>45951.977777777778</v>
      </c>
      <c r="G3" s="126">
        <f ca="1">IFERROR(NOW()-F3,"")</f>
        <v>0.19058136574312812</v>
      </c>
      <c r="H3" s="125">
        <v>45951.971921296295</v>
      </c>
      <c r="I3" s="121" t="str">
        <f>IFERROR(VLOOKUP(D3,DB!A:F,6,0),"")</f>
        <v>Generator-SG</v>
      </c>
      <c r="J3" s="121" t="str">
        <f>IFERROR(VLOOKUP(D3,DB!A:G,7,0),"")</f>
        <v>No BB Shifted</v>
      </c>
      <c r="K3" s="127" t="s">
        <v>39094</v>
      </c>
      <c r="L3" s="123" t="str">
        <f>IFERROR(VLOOKUP(D3,DB!A:I,9,0),"")</f>
        <v>Latis</v>
      </c>
    </row>
    <row r="4" spans="1:16" ht="15" customHeight="1">
      <c r="A4" s="121" t="s">
        <v>39095</v>
      </c>
      <c r="B4" s="121" t="str">
        <f>IFERROR(VLOOKUP(D4,DB!A:K,11,0),"")</f>
        <v>R4</v>
      </c>
      <c r="C4" s="122">
        <v>3</v>
      </c>
      <c r="D4" s="123" t="s">
        <v>36296</v>
      </c>
      <c r="E4" s="100" t="s">
        <v>38998</v>
      </c>
      <c r="F4" s="125">
        <v>45952.125868055555</v>
      </c>
      <c r="G4" s="126">
        <f ca="1">IFERROR(NOW()-F4,"")</f>
        <v>4.2491087966482155E-2</v>
      </c>
      <c r="H4" s="125">
        <v>45952.118935185186</v>
      </c>
      <c r="I4" s="121" t="str">
        <f>IFERROR(VLOOKUP(D4,DB!A:F,6,0),"")</f>
        <v>Generator-SG</v>
      </c>
      <c r="J4" s="121" t="str">
        <f>IFERROR(VLOOKUP(D4,DB!A:G,7,0),"")</f>
        <v>In progress</v>
      </c>
      <c r="K4" s="127" t="s">
        <v>39096</v>
      </c>
      <c r="L4" s="123" t="str">
        <f>IFERROR(VLOOKUP(D4,DB!A:I,9,0),"")</f>
        <v>Latis</v>
      </c>
    </row>
    <row r="5" spans="1:16" ht="15" customHeight="1">
      <c r="A5" s="121"/>
      <c r="B5" s="121" t="str">
        <f>IFERROR(VLOOKUP(D5,DB!A:K,11,0),"")</f>
        <v/>
      </c>
      <c r="C5" s="122"/>
      <c r="D5" s="123"/>
      <c r="E5" s="100"/>
      <c r="F5" s="125"/>
      <c r="G5" s="126">
        <f ca="1">IFERROR(NOW()-F5,"")</f>
        <v>45952.168359143521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45952.168359143521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45952.168359143521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45952.168359143521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45952.168359143521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45952.168359143521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45952.168359143521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45952.168359143521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45952.168359143521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45952.168359143521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45952.168359143521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45952.168359143521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45952.168359143521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45952.168359143521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45952.168359143521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45952.168359143521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45952.168359143521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45952.168359143521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45952.168359143521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45952.168359143521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45952.168359143521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45952.168359143521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45952.168359143521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45952.168359143521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45952.168359143521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45952.168359143521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45952.168359143521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45952.168359143521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45952.168359143521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45952.168359143521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45952.168359143521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45952.168359143521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45952.168359143521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45952.168359143521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45952.168359143521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45952.168359143521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45952.168359143521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45952.168359143521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45952.168359143521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45952.168359143521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45952.168359143521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45952.168359143521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45952.168359143521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45952.168359143521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45952.168359143521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45952.168359143521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45952.168359143521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45952.168359143521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45952.168359143521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45952.168359143521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45952.168359143521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45952.168359143521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45952.168359143521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45952.168359143521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45952.168359143521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45952.168359143521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45952.168359143521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45952.168359143521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45952.168359143521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45952.168359143521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45952.168359143521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45952.168359143521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45952.168359143521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45952.168359143521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45952.168359143521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45952.168359143521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45952.168359143521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45952.168359143521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45952.168359143521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45952.168359143521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45952.168359143521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45952.168359143521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45952.168359143521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45952.168359143521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45952.168359143521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45952.168359143521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45952.168359143521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45952.168359143521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45952.168359143521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45952.168359143521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45952.168359143521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45952.168359143521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45952.168359143521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45952.168359143521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45952.168359143521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45952.168359143521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45952.168359143521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45952.168359143521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45952.168359143521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45952.168359143521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45952.168359143521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45952.168359143521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45952.168359143521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45952.168359143521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45952.168359143521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45952.168359143521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45952.168359143521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45952.168359143521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45952.168359143521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45952.168359143521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45952.168359143521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45952.168359143521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45952.168359143521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45952.168359143521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45952.168359143521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45952.168359143521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45952.168359143521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45952.168359143521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45952.168359143521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45952.168359143521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45952.168359143521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45952.168359143521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45952.168359143521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45952.168359143521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45952.168359143521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45952.168359143521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45952.168359143521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45952.168359143521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45952.168359143521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45952.168359143521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45952.168359143521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45952.168359143521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45952.168359143521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45952.168359143521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45952.168359143521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45952.168359143521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45952.168359143521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45952.168359143521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45952.168359143521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45952.168359143521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45952.168359143521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45952.168359143521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45952.168359143521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45952.168359143521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45952.168359143521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45952.168359143521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45952.168359143521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45952.168359143521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45952.168359143521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45952.168359143521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45952.168359143521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45952.168359143521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45952.168359143521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45952.168359143521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45952.168359143521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45952.168359143521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45952.168359143521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45952.168359143521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45952.168359143521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45952.168359143521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45952.168359143521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45952.168359143521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45952.168359143521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45952.168359143521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45952.168359143521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45952.168359143521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45952.168359143521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45952.168359143521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45952.168359143521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45952.168359143521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45952.168359143521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45952.168359143521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45952.168359143521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45952.168359143521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45952.168359143521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45952.168359143521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45952.168359143521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45952.168359143521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45952.168359143521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45952.168359143521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45952.168359143521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45952.168359143521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45952.168359143521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45952.168359143521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45952.168359143521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45952.168359143521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45952.168359143521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45952.168359143521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45952.168359143521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45952.168359143521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45952.168359143521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45952.168359143521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45952.168359143521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45952.168359143521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45952.168359143521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45952.168359143521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45952.168359143521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45952.168359143521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45952.168359143521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45952.168359143521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45952.168359143521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45952.168359143521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45952.168359143521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45952.168359143521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45952.168359143521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45952.168359143521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45952.168359143521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45952.168359143521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45952.168359143521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45952.168359143521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45952.168359143521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45952.168359143521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45952.168359143521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45952.168359143521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45952.168359143521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45952.168359143521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45952.168359143521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45952.168359143521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45952.168359143521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45952.168359143521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45952.168359143521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45952.168359143521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45952.168359143521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45952.168359143521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45952.168359143521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45952.168359143521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45952.168359143521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45952.168359143521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45952.168359143521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45952.168359143521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45952.168359143521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45952.168359143521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45952.168359143521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45952.168359143521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45952.168359143521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45952.168359143521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45952.168359143521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45952.168359143521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45952.168359143521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45952.168359143521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45952.168359143521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45952.168359143521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45952.168359143521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45952.168359143521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45952.168359143521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45952.168359143521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45952.168359143521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45952.168359143521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45952.168359143521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45952.168359143521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45952.168359143521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45952.168359143521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45952.168359143521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45952.168359143521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45952.168359143521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45952.168359143521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45952.168359143521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45952.168359143521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45952.168359143521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45952.168359143521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45952.168359143521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45952.168359143521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45952.168359143521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45952.168359143521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45952.168359143521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45952.168359143521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45952.168359143521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45952.168359143521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45952.168359143521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45952.168359143521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45952.168359143521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45952.168359143521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45952.168359143521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45952.168359143521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45952.168359143521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45952.168359143521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45952.168359143521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45952.168359143521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45952.168359143521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45952.168359143521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45952.168359143521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45952.168359143521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45952.168359143521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45952.168359143521</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45952.168359143521</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7" sqref="A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39097</v>
      </c>
      <c r="B2" s="37" t="str">
        <f>IFERROR(VLOOKUP(D2,DB!A:K,11,0),"")</f>
        <v>R5</v>
      </c>
      <c r="C2" s="37">
        <v>3</v>
      </c>
      <c r="D2" s="120" t="s">
        <v>36034</v>
      </c>
      <c r="E2" s="37" t="s">
        <v>38998</v>
      </c>
      <c r="F2" s="38">
        <v>45891.832060185188</v>
      </c>
      <c r="G2" s="146">
        <f ca="1">IFERROR(NOW()-F2,"")</f>
        <v>60.336298958332918</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25.979481828704593</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7.3967850694461958</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3.5072480324088247</v>
      </c>
      <c r="H5" s="155">
        <v>45948.661111111112</v>
      </c>
      <c r="I5" s="154" t="str">
        <f>IFERROR(VLOOKUP(D5,DB!A:F,6,0),"")</f>
        <v>SCECO</v>
      </c>
      <c r="J5" s="154" t="str">
        <f>IFERROR(VLOOKUP(D5,DB!A:G,7,0),"")</f>
        <v>Dead</v>
      </c>
      <c r="K5" s="154" t="s">
        <v>39104</v>
      </c>
      <c r="L5" s="154" t="str">
        <f>IFERROR(VLOOKUP(D5,DB!A:I,9,0),"")</f>
        <v>Latis</v>
      </c>
    </row>
    <row r="6" spans="1:13" ht="15">
      <c r="A6" s="163"/>
      <c r="B6" s="163" t="str">
        <f>IFERROR(VLOOKUP(D6,DB!A:K,11,0),"")</f>
        <v/>
      </c>
      <c r="C6" s="163"/>
      <c r="D6" s="163"/>
      <c r="E6" s="163"/>
      <c r="F6" s="164"/>
      <c r="G6" s="165">
        <f ca="1">IFERROR(NOW()-F6,"")</f>
        <v>45952.168359143521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45952.168359143521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45952.168359143521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45952.168359143521</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45952.168359143521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45952.168359143521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45952.168359143521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45952.168359143521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45952.168359143521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45952.168359143521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45952.168359143521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45952.168359143521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45952.168359143521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45952.168359143521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45952.168359143521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45952.168359143521</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45952.168359143521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45952.168359143521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45952.168359143521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45952.168359143521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45952.168359143521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45952.168359143521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45952.168359143521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45952.168359143521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45952.168359143521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45952.168359143521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45952.168359143521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45952.168359143521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45952.168359143521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45952.168359143521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45952.168359143521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45952.168359143521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45952.168359143521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45952.168359143521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45952.168359143521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45952.168359143521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45952.168359143521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45952.168359143521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45952.168359143521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45952.168359143521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45952.168359143521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45952.168359143521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45952.168359143521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45952.168359143521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45952.168359143521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45952.168359143521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45952.168359143521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45952.168359143521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45952.168359143521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45952.168359143521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45952.168359143521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45952.168359143521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45952.168359143521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45952.168359143521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45952.168359143521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45952.168359143521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45952.168359143521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45952.168359143521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45952.168359143521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45952.168359143521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45952.168359143521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45952.168359143521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45952.168359143521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45952.168359143521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45952.168359143521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45952.168359143521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45952.168359143521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45952.168359143521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45952.168359143521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45952.168359143521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45952.168359143521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45952.168359143521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45952.168359143521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45952.168359143521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45952.168359143521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45952.168359143521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45952.168359143521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45952.168359143521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45952.168359143521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45952.168359143521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45952.168359143521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45952.168359143521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45952.168359143521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45952.168359143521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45952.168359143521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45952.168359143521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45952.168359143521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45952.168359143521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45952.168359143521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45952.168359143521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45952.168359143521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45952.168359143521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45952.168359143521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45952.168359143521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45952.168359143521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45952.168359143521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45952.168359143521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45952.168359143521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45952.168359143521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45952.168359143521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45952.168359143521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45952.168359143521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45952.168359143521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45952.168359143521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45952.168359143521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45952.168359143521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45952.168359143521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45952.168359143521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45952.168359143521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45952.168359143521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45952.168359143521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45952.168359143521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45952.168359143521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45952.168359143521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45952.168359143521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45952.168359143521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45952.168359143521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45952.168359143521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45952.168359143521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45952.168359143521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45952.168359143521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45952.168359143521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45952.168359143521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45952.168359143521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45952.168359143521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45952.168359143521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45952.168359143521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45952.168359143521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45952.168359143521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45952.168359143521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45952.168359143521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45952.168359143521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45952.168359143521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45952.168359143521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45952.168359143521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45952.168359143521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45952.168359143521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45952.168359143521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45952.168359143521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45952.168359143521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45952.168359143521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45952.168359143521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45952.168359143521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45952.168359143521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45952.168359143521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45952.168359143521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45952.168359143521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45952.168359143521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45952.168359143521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45952.168359143521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45952.168359143521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45952.168359143521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45952.168359143521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45952.168359143521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45952.168359143521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45952.168359143521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45952.168359143521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45952.168359143521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45952.168359143521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45952.168359143521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45952.168359143521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45952.168359143521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45952.168359143521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45952.168359143521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45952.168359143521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45952.168359143521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45952.168359143521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45952.168359143521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45952.168359143521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45952.168359143521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45952.168359143521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45952.168359143521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45952.168359143521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45952.168359143521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45952.168359143521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45952.168359143521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45952.168359143521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45952.168359143521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45952.168359143521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45952.168359143521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45952.168359143521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45952.168359143521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45952.168359143521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45952.168359143521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45952.168359143521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45952.168359143521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45952.168359143521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45952.168359143521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45952.168359143521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45952.168359143521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45952.168359143521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45952.168359143521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45952.168359143521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45952.168359143521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45952.168359143521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45952.168359143521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45952.168359143521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45952.168359143521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45952.168359143521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45952.168359143521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45952.168359143521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45952.168359143521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45952.168359143521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45952.168359143521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45952.168359143521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45952.168359143521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45952.168359143521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45952.168359143521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45952.168359143521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45952.168359143521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45952.168359143521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45952.168359143521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45952.168359143521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45952.168359143521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45952.168359143521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45952.168359143521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45952.168359143521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45952.168359143521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45952.168359143521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45952.168359143521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45952.168359143521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45952.168359143521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45952.168359143521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45952.168359143521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45952.168359143521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45952.168359143521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45952.168359143521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45952.168359143521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45952.168359143521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45952.168359143521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45952.168359143521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45952.168359143521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45952.168359143521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45952.168359143521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45952.168359143521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45952.168359143521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45952.168359143521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45952.168359143521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45952.168359143521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45952.168359143521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45952.168359143521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45952.168359143521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45952.168359143521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45952.168359143521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45952.168359143521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45952.168359143521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45952.168359143521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45952.168359143521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45952.168359143521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45952.168359143521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45952.168359143521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45952.168359143521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45952.168359143521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45952.168359143521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45952.168359143521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45952.168359143521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45952.168359143521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45952.168359143521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45952.168359143521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45952.168359143521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45952.168359143521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45952.168359143521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45952.168359143521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45952.168359143521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45952.168359143521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45952.168359143521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45952.168359143521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45952.168359143521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45952.168359143521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45952.168359143521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45952.168359143521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45952.168359143521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45952.168359143521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45952.168359143521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45952.168359143521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45952.168359143521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45952.168359143521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45952.168359143521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45952.168359143521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45952.168359143521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45952.168359143521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45952.168359143521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45952.168359143521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45952.168359143521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45952.168359143521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45952.168359143521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45952.168359143521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45952.168359143521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45952.168359143521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45952.168359143521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45952.168359143521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45952.168359143521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45952.168359143521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45952.168359143521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45952.168359143521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45952.168359143521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45952.168359143521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45952.168359143521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45952.168359143521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45952.168359143521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45952.168359143521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45952.168359143521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45952.168359143521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45952.168359143521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45952.168359143521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45952.168359143521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45952.168359143521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45952.168359143521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45952.168359143521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45952.168359143521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45952.168359143521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45952.168359143521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45952.168359143521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45952.168359143521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45952.168359143521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45952.168359143521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45952.168359143521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45952.168359143521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45952.168359143521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45952.168359143521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45952.168359143521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45952.168359143521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45952.168359143521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45952.168359143521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45952.168359143521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45952.168359143521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45952.168359143521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45952.168359143521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45952.168359143521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45952.168359143521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45952.168359143521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45952.168359143521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45952.168359143521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45952.168359143521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45952.168359143521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45952.168359143521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45952.168359143521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45952.168359143521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45952.168359143521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45952.168359143521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45952.168359143521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45952.168359143521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45952.168359143521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45952.168359143521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45952.168359143521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45952.168359143521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45952.168359143521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45952.168359143521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45952.168359143521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45952.168359143521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45952.168359143521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45952.168359143521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45952.168359143521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45952.168359143521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45952.168359143521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45952.168359143521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45952.168359143521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45952.168359143521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45952.168359143521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45952.168359143521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45952.168359143521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45952.168359143521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45952.168359143521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45952.168359143521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45952.168359143521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45952.168359143521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45952.168359143521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45952.168359143521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45952.168359143521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45952.168359143521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45952.168359143521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45952.168359143521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45952.168359143521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45952.168359143521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45952.168359143521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45952.168359143521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45952.168359143521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45952.168359143521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45952.168359143521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45952.168359143521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45952.168359143521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45952.168359143521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45952.168359143521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45952.168359143521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45952.168359143521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45952.168359143521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45952.168359143521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45952.168359143521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45952.168359143521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45952.168359143521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45952.168359143521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45952.168359143521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45952.168359143521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45952.168359143521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45952.168359143521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45952.168359143521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45952.168359143521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45952.168359143521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45952.168359143521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45952.168359143521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45952.168359143521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45952.168359143521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45952.168359143521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45952.168359143521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45952.168359143521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45952.168359143521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45952.168359143521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45952.168359143521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45952.168359143521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45952.168359143521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45952.168359143521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45952.168359143521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45952.168359143521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45952.168359143521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45952.168359143521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45952.168359143521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45952.168359143521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45952.168359143521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45952.168359143521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45952.168359143521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45952.168359143521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45952.168359143521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45952.168359143521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45952.168359143521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45952.168359143521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45952.168359143521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45952.168359143521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45952.168359143521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45952.168359143521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45952.168359143521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45952.168359143521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45952.168359143521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45952.168359143521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45952.168359143521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45952.168359143521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45952.168359143521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45952.168359143521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45952.168359143521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45952.168359143521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45952.168359143521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45952.168359143521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45952.168359143521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45952.168359143521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45952.168359143521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45952.168359143521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45952.168359143521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45952.168359143521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45952.168359143521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45952.168359143521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45952.168359143521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45952.168359143521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45952.168359143521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45952.168359143521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45952.168359143521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45952.168359143521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45952.168359143521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45952.168359143521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45952.168359143521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45952.168359143521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45952.168359143521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45952.168359143521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45952.168359143521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45952.168359143521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45952.168359143521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45952.168359143521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45952.168359143521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45952.168359143521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45952.168359143521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45952.168359143521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45952.168359143521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45952.168359143521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45952.168359143521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45952.168359143521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45952.168359143521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45952.168359143521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45952.168359143521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45952.168359143521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45952.168359143521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45952.168359143521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45952.168359143521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45952.168359143521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45952.168359143521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45952.168359143521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45952.168359143521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45952.168359143521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45952.168359143521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45952.168359143521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45952.168359143521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45952.168359143521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45952.168359143521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45952.168359143521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45952.168359143521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45952.168359143521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45952.168359143521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45952.168359143521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45952.168359143521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45952.168359143521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45952.168359143521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45952.168359143521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45952.168359143521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45952.168359143521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45952.168359143521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45952.168359143521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45952.168359143521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45952.168359143521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45952.168359143521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45952.168359143521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45952.168359143521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45952.168359143521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45952.168359143521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45952.168359143521</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J5" sqref="J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39105</v>
      </c>
      <c r="B2" s="105" t="str">
        <f>IFERROR(VLOOKUP(D2,DB!A:K,11,0),"")</f>
        <v>R6</v>
      </c>
      <c r="C2" s="107">
        <v>1</v>
      </c>
      <c r="D2" s="105" t="s">
        <v>32847</v>
      </c>
      <c r="E2" s="108" t="s">
        <v>38998</v>
      </c>
      <c r="F2" s="109">
        <v>45952.131736111114</v>
      </c>
      <c r="G2" s="78">
        <f ca="1">IFERROR(NOW()-F2,"-")</f>
        <v>3.6623032407078426E-2</v>
      </c>
      <c r="H2" s="109">
        <v>45952.131689814814</v>
      </c>
      <c r="I2" s="105" t="str">
        <f>IFERROR(VLOOKUP(D2,DB!A:F,6,0),"")</f>
        <v>SCECO</v>
      </c>
      <c r="J2" s="104" t="str">
        <f>IFERROR(VLOOKUP(D2,DB!A:G,7,0),"")</f>
        <v>Vandalized+No BB Design</v>
      </c>
      <c r="K2" s="110" t="s">
        <v>39106</v>
      </c>
      <c r="L2" s="111" t="str">
        <f>IFERROR(VLOOKUP(D2,DB!A:I,9,0),"")</f>
        <v>Latis</v>
      </c>
    </row>
    <row r="3" spans="1:16383" ht="31.5" customHeight="1">
      <c r="A3" s="106"/>
      <c r="B3" s="105" t="str">
        <f>IFERROR(VLOOKUP(D3,DB!A:K,11,0),"")</f>
        <v/>
      </c>
      <c r="C3" s="107"/>
      <c r="D3" s="105"/>
      <c r="E3" s="108"/>
      <c r="F3" s="109"/>
      <c r="G3" s="78">
        <f ca="1">IFERROR(NOW()-F3,"-")</f>
        <v>45952.168359143521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45952.168359143521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45952.168359143521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45952.168359143521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45952.168359143521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45952.168359143521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45952.168359143521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45952.168359143521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45952.168359143521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45952.168359143521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45952.168359143521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45952.168359143521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45952.168359143521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45952.168359143521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45952.168359143521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45952.168359143521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45952.168359143521</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2025-10-22T01:04:55Z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